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tabRatio="939" activeTab="1"/>
  </bookViews>
  <sheets>
    <sheet name="adat összesítő" sheetId="1" r:id="rId1"/>
    <sheet name="mutató összesítő" sheetId="2" r:id="rId2"/>
    <sheet name="1_Béke_39" sheetId="3" r:id="rId3"/>
    <sheet name="2_Kartács_14" sheetId="4" r:id="rId4"/>
    <sheet name="3_Reitter_91" sheetId="5" r:id="rId5"/>
    <sheet name="4_Reitter_161" sheetId="6" r:id="rId6"/>
    <sheet name="5_Jász_80" sheetId="7" r:id="rId7"/>
    <sheet name="6_Frangepán_77" sheetId="8" r:id="rId8"/>
    <sheet name="7_Kartács_8" sheetId="9" r:id="rId9"/>
    <sheet name="8_Országbíró_50-54." sheetId="10" r:id="rId10"/>
    <sheet name="9_Fáy_69" sheetId="11" r:id="rId11"/>
    <sheet name="10_Mohács_10" sheetId="12" r:id="rId12"/>
    <sheet name="11_Szent László_66-68" sheetId="13" r:id="rId13"/>
  </sheets>
  <definedNames>
    <definedName name="_xlnm.Print_Area" localSheetId="0">'adat összesítő'!$A$1:$P$21</definedName>
    <definedName name="_xlnm.Print_Area" localSheetId="1">'mutató összesítő'!$A$1:$J$20</definedName>
  </definedNames>
  <calcPr fullCalcOnLoad="1"/>
</workbook>
</file>

<file path=xl/sharedStrings.xml><?xml version="1.0" encoding="utf-8"?>
<sst xmlns="http://schemas.openxmlformats.org/spreadsheetml/2006/main" count="464" uniqueCount="121">
  <si>
    <t>Kartács utca 14.</t>
  </si>
  <si>
    <t>Reitter Ferenc utca 91.</t>
  </si>
  <si>
    <t>Reitter Ferenc utca 161.</t>
  </si>
  <si>
    <t>Jász utca 80.</t>
  </si>
  <si>
    <t>Frangepán utca 77.</t>
  </si>
  <si>
    <t>Kartács utca 8.</t>
  </si>
  <si>
    <t>Országbíró utca 50.</t>
  </si>
  <si>
    <t>Országbíró utca 52.</t>
  </si>
  <si>
    <t>Országbíró utca 54.</t>
  </si>
  <si>
    <t>26734/1</t>
  </si>
  <si>
    <t>27173/4</t>
  </si>
  <si>
    <t>27189/10</t>
  </si>
  <si>
    <t>L2-XIII-V</t>
  </si>
  <si>
    <t>L2-XIII-K</t>
  </si>
  <si>
    <t>L2-XIII-HZ</t>
  </si>
  <si>
    <t>I-XIII-V/HZ</t>
  </si>
  <si>
    <t>I-XIII-Z</t>
  </si>
  <si>
    <t>beépítés mértéke</t>
  </si>
  <si>
    <t>Béke út 39.</t>
  </si>
  <si>
    <t>közbenső</t>
  </si>
  <si>
    <t>telektípus</t>
  </si>
  <si>
    <t>sarok</t>
  </si>
  <si>
    <t>terepszint alatt</t>
  </si>
  <si>
    <t>cím</t>
  </si>
  <si>
    <t>hrsz</t>
  </si>
  <si>
    <t>övezet</t>
  </si>
  <si>
    <t>építménymagasság</t>
  </si>
  <si>
    <t>funkció</t>
  </si>
  <si>
    <t>zártsorú</t>
  </si>
  <si>
    <t>beépítés</t>
  </si>
  <si>
    <t>vonatkozó kszt</t>
  </si>
  <si>
    <t>lakó funkció esetén</t>
  </si>
  <si>
    <t>Országbíró utca 50-54.</t>
  </si>
  <si>
    <r>
      <t xml:space="preserve">telekterület </t>
    </r>
    <r>
      <rPr>
        <i/>
        <sz val="11"/>
        <color indexed="8"/>
        <rFont val="Calibri"/>
        <family val="2"/>
      </rPr>
      <t>nm</t>
    </r>
  </si>
  <si>
    <r>
      <t>beépíthető alapterület</t>
    </r>
    <r>
      <rPr>
        <i/>
        <sz val="11"/>
        <color indexed="8"/>
        <rFont val="Calibri"/>
        <family val="2"/>
      </rPr>
      <t xml:space="preserve">              nm</t>
    </r>
  </si>
  <si>
    <r>
      <t xml:space="preserve">terepszint alatt                      </t>
    </r>
    <r>
      <rPr>
        <i/>
        <sz val="11"/>
        <color indexed="8"/>
        <rFont val="Calibri"/>
        <family val="2"/>
      </rPr>
      <t xml:space="preserve"> nm</t>
    </r>
  </si>
  <si>
    <t xml:space="preserve">cím                                                         </t>
  </si>
  <si>
    <t>térinformatikai adatok</t>
  </si>
  <si>
    <t>http://www.budapest13.hu/terkepszolgaltatas/gateway.php?info&amp;lap=2&amp;id=3249</t>
  </si>
  <si>
    <t>http://www.budapest13.hu/terkepszolgaltatas/gateway.php?info&amp;lap=2&amp;id=2330</t>
  </si>
  <si>
    <t>http://www.budapest13.hu/terkepszolgaltatas/gateway.php?info&amp;lap=2&amp;id=2880</t>
  </si>
  <si>
    <t>nincs</t>
  </si>
  <si>
    <t>38/2003.(IX.22.)</t>
  </si>
  <si>
    <t>http://www.budapest13.hu/terkepszolgaltatas/gateway.php?info&amp;lap=2&amp;id=2654</t>
  </si>
  <si>
    <t>http://www.budapest13.hu/terkepszolgaltatas/gateway.php?info&amp;lap=2&amp;id=2345</t>
  </si>
  <si>
    <t>http://www.budapest13.hu/terkepszolgaltatas/gateway.php?info&amp;lap=2&amp;id=2973</t>
  </si>
  <si>
    <t>http://www.budapest13.hu/terkepszolgaltatas/gateway.php?info&amp;lap=2&amp;id=3284</t>
  </si>
  <si>
    <t>36/2003.(IX.22.)</t>
  </si>
  <si>
    <t>http://www.budapest13.hu/terkepszolgaltatas/gateway.php?info&amp;lap=2&amp;id=2996</t>
  </si>
  <si>
    <t>http://www.budapest13.hu/terkepszolgaltatas/gateway.php?info&amp;lap=2&amp;id=2987</t>
  </si>
  <si>
    <t>http://www.budapest13.hu/terkepszolgaltatas/gateway.php?info&amp;lap=2&amp;id=2986</t>
  </si>
  <si>
    <t>6/2002.(III.25.)</t>
  </si>
  <si>
    <t>lakó, iroda, szolgáltatás, közintézmény (kereskedelem  p+fszt+1 max 1000 nm)</t>
  </si>
  <si>
    <t>intézményi funkció</t>
  </si>
  <si>
    <t>P+FSZT+4EM</t>
  </si>
  <si>
    <t>P+FSZT+4EM+T</t>
  </si>
  <si>
    <t>becsült nettó alapterület          nm</t>
  </si>
  <si>
    <t>P+FSZT+3EM</t>
  </si>
  <si>
    <t>P+FSZT+5EM</t>
  </si>
  <si>
    <t>vegyes intéményi funkció esetén</t>
  </si>
  <si>
    <t>becsült                           szintszám                                     _</t>
  </si>
  <si>
    <t>irányítószám</t>
  </si>
  <si>
    <t>telekterület</t>
  </si>
  <si>
    <t>nm</t>
  </si>
  <si>
    <t>beépíthető alapterület</t>
  </si>
  <si>
    <t>összeállította</t>
  </si>
  <si>
    <t>dátum</t>
  </si>
  <si>
    <t>V2G ÉPÍTÉSZ KFT.</t>
  </si>
  <si>
    <t>info@v2g.hu</t>
  </si>
  <si>
    <t>tel/fax (1) 303 28 20</t>
  </si>
  <si>
    <t>becsült építhető szintszám</t>
  </si>
  <si>
    <t>bruttó szintterület</t>
  </si>
  <si>
    <t>terepszint alatti beépíthetőség</t>
  </si>
  <si>
    <t>max. építménymagasság</t>
  </si>
  <si>
    <t>min. zöldfelület</t>
  </si>
  <si>
    <t>beépítési mód</t>
  </si>
  <si>
    <t>telek elhelyezkedés</t>
  </si>
  <si>
    <t>tervezhető funkció</t>
  </si>
  <si>
    <t>megjegyzés</t>
  </si>
  <si>
    <t>becsült építhető nettó összalapterület                                             terepszint felett</t>
  </si>
  <si>
    <t>vegyes lakó                                                       (kereskedelem  p+fszt+1 max 4000 nm)</t>
  </si>
  <si>
    <t>keretes zártsorú</t>
  </si>
  <si>
    <t>vegyes lakó                                      (kereskedelem  p+fszt max 500 nm)</t>
  </si>
  <si>
    <t>27189/10 - 27187 - 27186</t>
  </si>
  <si>
    <r>
      <t xml:space="preserve">szint   terület        </t>
    </r>
    <r>
      <rPr>
        <i/>
        <sz val="11"/>
        <color indexed="8"/>
        <rFont val="Calibri"/>
        <family val="2"/>
      </rPr>
      <t>nm/nm</t>
    </r>
  </si>
  <si>
    <t>zöld        felület</t>
  </si>
  <si>
    <r>
      <t xml:space="preserve">telek      terület           </t>
    </r>
    <r>
      <rPr>
        <i/>
        <sz val="11"/>
        <color indexed="8"/>
        <rFont val="Calibri"/>
        <family val="2"/>
      </rPr>
      <t>nm</t>
    </r>
  </si>
  <si>
    <r>
      <t xml:space="preserve">bruttó                       szintterület              </t>
    </r>
    <r>
      <rPr>
        <i/>
        <sz val="11"/>
        <color indexed="8"/>
        <rFont val="Calibri"/>
        <family val="2"/>
      </rPr>
      <t xml:space="preserve"> nm</t>
    </r>
  </si>
  <si>
    <r>
      <t xml:space="preserve">építmény               magasság               </t>
    </r>
    <r>
      <rPr>
        <i/>
        <sz val="11"/>
        <color indexed="8"/>
        <rFont val="Calibri"/>
        <family val="2"/>
      </rPr>
      <t>m</t>
    </r>
  </si>
  <si>
    <t>vegyes lakó                                                                (kereskedelem p+fszt+1 max 4000 nm)</t>
  </si>
  <si>
    <t>Mohács u. 10.</t>
  </si>
  <si>
    <t>Fáy utca 69.</t>
  </si>
  <si>
    <t>26337/3</t>
  </si>
  <si>
    <t>Szent László út 66.</t>
  </si>
  <si>
    <t>Szent László út 68.</t>
  </si>
  <si>
    <t>zártsorú, hézagosan zártsorú</t>
  </si>
  <si>
    <t>17/2004.(V.24.)</t>
  </si>
  <si>
    <t>57/2003.(XI.20.)</t>
  </si>
  <si>
    <t>34/2008.(XII.15.)</t>
  </si>
  <si>
    <t>2012. szeptember 6.</t>
  </si>
  <si>
    <t>Szent László út 66-68</t>
  </si>
  <si>
    <t>27045-27046</t>
  </si>
  <si>
    <t>* A telkek területét a vonatkozó KSZT szerint csökken, részleteket lásd az adatlapon</t>
  </si>
  <si>
    <t>* A jelzett telkek területe a vonatkozó KSZT szerint csökken, részleteket lásd az adatlapon</t>
  </si>
  <si>
    <t>A két telek területe a vonatkozó KSZT szerint csökkentendő. A mutatók a csökkentett területre és két telek összevonása után kialakított telek beépíthetőségére vonatkoznak.</t>
  </si>
  <si>
    <t>http://80.98.64.210/GW/html/GeminiViewNet.php?info&amp;lap=2&amp;id=2267</t>
  </si>
  <si>
    <t>http://80.98.64.210/GW/html/GeminiViewNet.php?info&amp;lap=2&amp;id=3656</t>
  </si>
  <si>
    <t>http://80.98.64.210/GW/html/GeminiViewNet.php?info&amp;lap=2&amp;id=2801</t>
  </si>
  <si>
    <t>http://80.98.64.210/GW/html/GeminiViewNet.php?info&amp;lap=2&amp;id=2802</t>
  </si>
  <si>
    <t>11*</t>
  </si>
  <si>
    <t>Nettó kikiáltási ár</t>
  </si>
  <si>
    <t>45.000.000</t>
  </si>
  <si>
    <t>78.000.000</t>
  </si>
  <si>
    <t>60.000.000</t>
  </si>
  <si>
    <t>34.000.000</t>
  </si>
  <si>
    <t>54.000.000</t>
  </si>
  <si>
    <t>72.000.000</t>
  </si>
  <si>
    <t>55.000.000</t>
  </si>
  <si>
    <t>298.000.000</t>
  </si>
  <si>
    <t>36.000.000</t>
  </si>
  <si>
    <t>260.000.000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</si>
</sst>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.3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8.25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22" borderId="0" xfId="0" applyFill="1" applyAlignment="1">
      <alignment horizontal="right" vertical="center"/>
    </xf>
    <xf numFmtId="0" fontId="0" fillId="22" borderId="0" xfId="0" applyFont="1" applyFill="1" applyAlignment="1">
      <alignment vertical="center"/>
    </xf>
    <xf numFmtId="0" fontId="0" fillId="22" borderId="0" xfId="0" applyFont="1" applyFill="1" applyAlignment="1">
      <alignment horizontal="center" vertical="center"/>
    </xf>
    <xf numFmtId="9" fontId="0" fillId="22" borderId="0" xfId="0" applyNumberFormat="1" applyFont="1" applyFill="1" applyAlignment="1">
      <alignment horizontal="center" vertical="center"/>
    </xf>
    <xf numFmtId="0" fontId="0" fillId="22" borderId="0" xfId="0" applyFill="1" applyAlignment="1">
      <alignment vertical="center"/>
    </xf>
    <xf numFmtId="0" fontId="1" fillId="2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0" fillId="22" borderId="0" xfId="0" applyNumberForma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22" borderId="0" xfId="0" applyFont="1" applyFill="1" applyAlignment="1">
      <alignment horizontal="right" vertical="center"/>
    </xf>
    <xf numFmtId="0" fontId="0" fillId="22" borderId="0" xfId="0" applyFill="1" applyBorder="1" applyAlignment="1">
      <alignment horizontal="center" vertical="center" wrapText="1"/>
    </xf>
    <xf numFmtId="0" fontId="1" fillId="22" borderId="0" xfId="0" applyFont="1" applyFill="1" applyAlignment="1">
      <alignment horizontal="right" wrapText="1"/>
    </xf>
    <xf numFmtId="0" fontId="2" fillId="22" borderId="0" xfId="0" applyFont="1" applyFill="1" applyAlignment="1">
      <alignment horizontal="right" wrapText="1"/>
    </xf>
    <xf numFmtId="3" fontId="0" fillId="0" borderId="0" xfId="0" applyNumberFormat="1" applyFont="1" applyAlignment="1">
      <alignment horizontal="right" vertical="center"/>
    </xf>
    <xf numFmtId="3" fontId="0" fillId="22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22" borderId="0" xfId="0" applyNumberFormat="1" applyFont="1" applyFill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9" fontId="0" fillId="22" borderId="0" xfId="0" applyNumberFormat="1" applyFill="1" applyAlignment="1">
      <alignment horizontal="right" vertical="center"/>
    </xf>
    <xf numFmtId="9" fontId="0" fillId="22" borderId="0" xfId="0" applyNumberFormat="1" applyFont="1" applyFill="1" applyAlignment="1">
      <alignment horizontal="right" vertical="center"/>
    </xf>
    <xf numFmtId="9" fontId="0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wrapText="1"/>
    </xf>
    <xf numFmtId="0" fontId="3" fillId="22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vertical="center" wrapText="1"/>
    </xf>
    <xf numFmtId="0" fontId="15" fillId="0" borderId="0" xfId="43" applyAlignment="1" applyProtection="1">
      <alignment horizontal="right"/>
      <protection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22" borderId="0" xfId="0" applyFont="1" applyFill="1" applyAlignment="1">
      <alignment horizontal="center" vertical="top" wrapText="1"/>
    </xf>
    <xf numFmtId="0" fontId="1" fillId="22" borderId="0" xfId="0" applyFont="1" applyFill="1" applyAlignment="1">
      <alignment horizontal="right" vertical="top" wrapText="1"/>
    </xf>
    <xf numFmtId="0" fontId="2" fillId="22" borderId="0" xfId="0" applyFont="1" applyFill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 horizontal="right" vertical="center"/>
    </xf>
    <xf numFmtId="0" fontId="0" fillId="16" borderId="0" xfId="0" applyFill="1" applyAlignment="1">
      <alignment vertical="center"/>
    </xf>
    <xf numFmtId="3" fontId="0" fillId="16" borderId="0" xfId="0" applyNumberFormat="1" applyFont="1" applyFill="1" applyAlignment="1">
      <alignment horizontal="right" vertical="center"/>
    </xf>
    <xf numFmtId="3" fontId="1" fillId="16" borderId="0" xfId="0" applyNumberFormat="1" applyFont="1" applyFill="1" applyAlignment="1">
      <alignment horizontal="right" vertical="center"/>
    </xf>
    <xf numFmtId="0" fontId="0" fillId="16" borderId="0" xfId="0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/>
    </xf>
    <xf numFmtId="0" fontId="0" fillId="0" borderId="0" xfId="0" applyFill="1" applyAlignment="1">
      <alignment/>
    </xf>
    <xf numFmtId="9" fontId="1" fillId="22" borderId="0" xfId="0" applyNumberFormat="1" applyFont="1" applyFill="1" applyAlignment="1">
      <alignment horizontal="center" vertical="center"/>
    </xf>
    <xf numFmtId="0" fontId="6" fillId="22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3" fontId="0" fillId="0" borderId="0" xfId="0" applyNumberFormat="1" applyFont="1" applyAlignment="1">
      <alignment horizontal="right" vertical="center"/>
    </xf>
    <xf numFmtId="0" fontId="0" fillId="22" borderId="0" xfId="0" applyFont="1" applyFill="1" applyAlignment="1">
      <alignment horizontal="right" vertical="center"/>
    </xf>
    <xf numFmtId="0" fontId="25" fillId="16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1" fillId="22" borderId="0" xfId="0" applyNumberFormat="1" applyFont="1" applyFill="1" applyAlignment="1">
      <alignment horizontal="right" vertical="center"/>
    </xf>
    <xf numFmtId="9" fontId="0" fillId="22" borderId="0" xfId="0" applyNumberFormat="1" applyFill="1" applyAlignment="1">
      <alignment horizontal="right" vertical="center"/>
    </xf>
    <xf numFmtId="3" fontId="0" fillId="22" borderId="0" xfId="0" applyNumberFormat="1" applyFont="1" applyFill="1" applyAlignment="1">
      <alignment horizontal="right" vertical="center"/>
    </xf>
    <xf numFmtId="0" fontId="0" fillId="22" borderId="0" xfId="0" applyFill="1" applyAlignment="1">
      <alignment horizontal="left" vertical="center"/>
    </xf>
    <xf numFmtId="0" fontId="0" fillId="22" borderId="0" xfId="0" applyFont="1" applyFill="1" applyAlignment="1">
      <alignment horizontal="left" vertical="center"/>
    </xf>
    <xf numFmtId="0" fontId="2" fillId="22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22" borderId="0" xfId="0" applyFill="1" applyAlignment="1">
      <alignment horizontal="right" vertical="center"/>
    </xf>
    <xf numFmtId="0" fontId="0" fillId="22" borderId="0" xfId="0" applyFill="1" applyAlignment="1">
      <alignment horizontal="center" vertical="center" wrapText="1"/>
    </xf>
    <xf numFmtId="9" fontId="0" fillId="22" borderId="0" xfId="0" applyNumberFormat="1" applyFont="1" applyFill="1" applyAlignment="1">
      <alignment horizontal="center" vertical="center"/>
    </xf>
    <xf numFmtId="0" fontId="0" fillId="22" borderId="0" xfId="0" applyFont="1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1" fillId="22" borderId="0" xfId="0" applyFont="1" applyFill="1" applyAlignment="1">
      <alignment horizontal="left" vertical="top" wrapText="1"/>
    </xf>
    <xf numFmtId="9" fontId="0" fillId="22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left"/>
    </xf>
    <xf numFmtId="0" fontId="0" fillId="16" borderId="0" xfId="0" applyFill="1" applyAlignment="1">
      <alignment horizontal="center" vertical="center"/>
    </xf>
    <xf numFmtId="3" fontId="14" fillId="16" borderId="0" xfId="0" applyNumberFormat="1" applyFont="1" applyFill="1" applyAlignment="1">
      <alignment horizontal="right" vertical="center"/>
    </xf>
    <xf numFmtId="3" fontId="24" fillId="16" borderId="0" xfId="0" applyNumberFormat="1" applyFont="1" applyFill="1" applyAlignment="1">
      <alignment horizontal="right" vertical="center"/>
    </xf>
    <xf numFmtId="0" fontId="25" fillId="22" borderId="0" xfId="0" applyFont="1" applyFill="1" applyAlignment="1">
      <alignment horizontal="right" vertical="center"/>
    </xf>
    <xf numFmtId="9" fontId="25" fillId="22" borderId="0" xfId="0" applyNumberFormat="1" applyFont="1" applyFill="1" applyAlignment="1">
      <alignment horizontal="right" vertical="center"/>
    </xf>
    <xf numFmtId="0" fontId="5" fillId="22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0" fillId="2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apest13.hu/terkepszolgaltatas/gateway.php?info&amp;lap=2&amp;id=2330" TargetMode="External" /><Relationship Id="rId2" Type="http://schemas.openxmlformats.org/officeDocument/2006/relationships/hyperlink" Target="mailto:info@v2g.hu" TargetMode="External" /><Relationship Id="rId3" Type="http://schemas.openxmlformats.org/officeDocument/2006/relationships/hyperlink" Target="http://80.98.64.210/GW/html/GeminiViewNet.php?info&amp;lap=2&amp;id=2267" TargetMode="External" /><Relationship Id="rId4" Type="http://schemas.openxmlformats.org/officeDocument/2006/relationships/hyperlink" Target="http://80.98.64.210/GW/html/GeminiViewNet.php?info&amp;lap=2&amp;id=3656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apest13.hu/terkepszolgaltatas/gateway.php?info&amp;lap=2&amp;id=2330" TargetMode="External" /><Relationship Id="rId2" Type="http://schemas.openxmlformats.org/officeDocument/2006/relationships/hyperlink" Target="mailto:info@v2g.hu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@v2g.hu" TargetMode="Externa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view="pageLayout" zoomScale="75" zoomScaleNormal="75" zoomScaleSheetLayoutView="85" zoomScalePageLayoutView="75" workbookViewId="0" topLeftCell="A1">
      <selection activeCell="A13" sqref="A13"/>
    </sheetView>
  </sheetViews>
  <sheetFormatPr defaultColWidth="9.140625" defaultRowHeight="15"/>
  <cols>
    <col min="1" max="1" width="3.57421875" style="1" bestFit="1" customWidth="1"/>
    <col min="2" max="2" width="6.57421875" style="4" customWidth="1"/>
    <col min="3" max="3" width="22.8515625" style="2" customWidth="1"/>
    <col min="4" max="4" width="9.00390625" style="19" bestFit="1" customWidth="1"/>
    <col min="5" max="5" width="10.57421875" style="5" bestFit="1" customWidth="1"/>
    <col min="6" max="6" width="7.140625" style="5" customWidth="1"/>
    <col min="7" max="7" width="12.57421875" style="1" customWidth="1"/>
    <col min="8" max="8" width="11.421875" style="1" customWidth="1"/>
    <col min="9" max="9" width="37.8515625" style="1" customWidth="1"/>
    <col min="10" max="10" width="9.28125" style="5" bestFit="1" customWidth="1"/>
    <col min="11" max="11" width="8.140625" style="5" customWidth="1"/>
    <col min="12" max="12" width="10.00390625" style="5" customWidth="1"/>
    <col min="13" max="13" width="6.28125" style="5" customWidth="1"/>
    <col min="14" max="14" width="10.00390625" style="5" customWidth="1"/>
    <col min="15" max="15" width="15.28125" style="2" customWidth="1"/>
    <col min="16" max="16" width="33.00390625" style="35" customWidth="1"/>
    <col min="17" max="17" width="33.57421875" style="2" bestFit="1" customWidth="1"/>
    <col min="18" max="20" width="9.140625" style="2" customWidth="1"/>
    <col min="21" max="16384" width="9.140625" style="3" customWidth="1"/>
  </cols>
  <sheetData>
    <row r="1" spans="1:16" s="14" customFormat="1" ht="42" customHeight="1">
      <c r="A1" s="55"/>
      <c r="B1" s="96" t="s">
        <v>23</v>
      </c>
      <c r="C1" s="96"/>
      <c r="D1" s="56" t="s">
        <v>24</v>
      </c>
      <c r="E1" s="55" t="s">
        <v>25</v>
      </c>
      <c r="F1" s="55" t="s">
        <v>86</v>
      </c>
      <c r="G1" s="55" t="s">
        <v>20</v>
      </c>
      <c r="H1" s="55" t="s">
        <v>29</v>
      </c>
      <c r="I1" s="55" t="s">
        <v>27</v>
      </c>
      <c r="J1" s="55" t="s">
        <v>17</v>
      </c>
      <c r="K1" s="55" t="s">
        <v>84</v>
      </c>
      <c r="L1" s="55" t="s">
        <v>22</v>
      </c>
      <c r="M1" s="55" t="s">
        <v>85</v>
      </c>
      <c r="N1" s="55" t="s">
        <v>26</v>
      </c>
      <c r="O1" s="55" t="s">
        <v>30</v>
      </c>
      <c r="P1" s="57" t="s">
        <v>37</v>
      </c>
    </row>
    <row r="3" spans="1:17" ht="30">
      <c r="A3" s="1">
        <v>1</v>
      </c>
      <c r="B3" s="4">
        <v>1139</v>
      </c>
      <c r="C3" s="3" t="s">
        <v>18</v>
      </c>
      <c r="D3" s="19">
        <v>26370</v>
      </c>
      <c r="E3" s="49" t="s">
        <v>12</v>
      </c>
      <c r="F3" s="5">
        <v>757</v>
      </c>
      <c r="G3" s="1" t="s">
        <v>19</v>
      </c>
      <c r="H3" s="15" t="s">
        <v>28</v>
      </c>
      <c r="I3" s="15" t="s">
        <v>52</v>
      </c>
      <c r="J3" s="6">
        <v>0.6</v>
      </c>
      <c r="K3" s="5">
        <v>2.5</v>
      </c>
      <c r="L3" s="7">
        <v>1</v>
      </c>
      <c r="M3" s="7">
        <v>0.2</v>
      </c>
      <c r="N3" s="1">
        <v>16</v>
      </c>
      <c r="O3" s="1" t="s">
        <v>51</v>
      </c>
      <c r="P3" s="32" t="s">
        <v>39</v>
      </c>
      <c r="Q3" s="36"/>
    </row>
    <row r="4" spans="1:20" s="13" customFormat="1" ht="30">
      <c r="A4" s="8">
        <v>2</v>
      </c>
      <c r="B4" s="9">
        <v>1139</v>
      </c>
      <c r="C4" s="10" t="s">
        <v>0</v>
      </c>
      <c r="D4" s="20">
        <v>27468</v>
      </c>
      <c r="E4" s="9" t="s">
        <v>13</v>
      </c>
      <c r="F4" s="11">
        <v>1290</v>
      </c>
      <c r="G4" s="8" t="s">
        <v>19</v>
      </c>
      <c r="H4" s="16" t="s">
        <v>81</v>
      </c>
      <c r="I4" s="16" t="s">
        <v>80</v>
      </c>
      <c r="J4" s="12">
        <v>0.6</v>
      </c>
      <c r="K4" s="11">
        <v>3.5</v>
      </c>
      <c r="L4" s="18">
        <v>0.7</v>
      </c>
      <c r="M4" s="18">
        <v>0.3</v>
      </c>
      <c r="N4" s="11">
        <v>16</v>
      </c>
      <c r="O4" s="21" t="s">
        <v>47</v>
      </c>
      <c r="P4" s="33" t="s">
        <v>38</v>
      </c>
      <c r="Q4" s="10"/>
      <c r="R4" s="10"/>
      <c r="S4" s="10"/>
      <c r="T4" s="10"/>
    </row>
    <row r="5" spans="1:16" ht="30">
      <c r="A5" s="1">
        <v>3</v>
      </c>
      <c r="B5" s="4">
        <v>1131</v>
      </c>
      <c r="C5" s="2" t="s">
        <v>1</v>
      </c>
      <c r="D5" s="19">
        <v>27096</v>
      </c>
      <c r="E5" s="49" t="s">
        <v>12</v>
      </c>
      <c r="F5" s="5">
        <v>1023</v>
      </c>
      <c r="G5" s="1" t="s">
        <v>19</v>
      </c>
      <c r="H5" s="15" t="s">
        <v>28</v>
      </c>
      <c r="I5" s="15" t="s">
        <v>52</v>
      </c>
      <c r="J5" s="6">
        <v>0.6</v>
      </c>
      <c r="K5" s="5">
        <v>2.5</v>
      </c>
      <c r="L5" s="7">
        <v>1</v>
      </c>
      <c r="M5" s="7">
        <v>0.2</v>
      </c>
      <c r="N5" s="1">
        <v>16</v>
      </c>
      <c r="O5" s="1" t="s">
        <v>41</v>
      </c>
      <c r="P5" s="34" t="s">
        <v>40</v>
      </c>
    </row>
    <row r="6" spans="1:16" ht="30">
      <c r="A6" s="1">
        <v>4</v>
      </c>
      <c r="B6" s="4">
        <v>1131</v>
      </c>
      <c r="C6" s="2" t="s">
        <v>2</v>
      </c>
      <c r="D6" s="19" t="s">
        <v>9</v>
      </c>
      <c r="E6" s="49" t="s">
        <v>14</v>
      </c>
      <c r="F6" s="5">
        <v>550</v>
      </c>
      <c r="G6" s="1" t="s">
        <v>21</v>
      </c>
      <c r="H6" s="15" t="s">
        <v>28</v>
      </c>
      <c r="I6" s="15" t="s">
        <v>82</v>
      </c>
      <c r="J6" s="6">
        <v>0.6</v>
      </c>
      <c r="K6" s="5">
        <v>2</v>
      </c>
      <c r="L6" s="6">
        <v>0.65</v>
      </c>
      <c r="M6" s="6">
        <v>0.25</v>
      </c>
      <c r="N6" s="5">
        <v>14</v>
      </c>
      <c r="O6" s="5" t="s">
        <v>42</v>
      </c>
      <c r="P6" s="34" t="s">
        <v>43</v>
      </c>
    </row>
    <row r="7" spans="1:20" s="13" customFormat="1" ht="22.5">
      <c r="A7" s="8">
        <v>5</v>
      </c>
      <c r="B7" s="9">
        <v>1135</v>
      </c>
      <c r="C7" s="10" t="s">
        <v>3</v>
      </c>
      <c r="D7" s="20">
        <v>26392</v>
      </c>
      <c r="E7" s="9" t="s">
        <v>15</v>
      </c>
      <c r="F7" s="11">
        <v>823</v>
      </c>
      <c r="G7" s="8" t="s">
        <v>19</v>
      </c>
      <c r="H7" s="16" t="s">
        <v>28</v>
      </c>
      <c r="I7" s="16" t="s">
        <v>53</v>
      </c>
      <c r="J7" s="12">
        <v>0.65</v>
      </c>
      <c r="K7" s="11">
        <v>3.5</v>
      </c>
      <c r="L7" s="12">
        <v>0.7</v>
      </c>
      <c r="M7" s="12">
        <v>0.3</v>
      </c>
      <c r="N7" s="11">
        <v>22</v>
      </c>
      <c r="O7" s="8" t="s">
        <v>41</v>
      </c>
      <c r="P7" s="33" t="s">
        <v>44</v>
      </c>
      <c r="Q7" s="10"/>
      <c r="R7" s="10"/>
      <c r="S7" s="10"/>
      <c r="T7" s="10"/>
    </row>
    <row r="8" spans="1:20" ht="30">
      <c r="A8" s="1">
        <v>6</v>
      </c>
      <c r="B8" s="4">
        <v>1135</v>
      </c>
      <c r="C8" s="2" t="s">
        <v>4</v>
      </c>
      <c r="D8" s="19" t="s">
        <v>10</v>
      </c>
      <c r="E8" s="49" t="s">
        <v>12</v>
      </c>
      <c r="F8" s="5">
        <v>1203</v>
      </c>
      <c r="G8" s="1" t="s">
        <v>19</v>
      </c>
      <c r="H8" s="15" t="s">
        <v>28</v>
      </c>
      <c r="I8" s="15" t="s">
        <v>52</v>
      </c>
      <c r="J8" s="6">
        <v>0.6</v>
      </c>
      <c r="K8" s="5">
        <v>2.5</v>
      </c>
      <c r="L8" s="7">
        <v>1</v>
      </c>
      <c r="M8" s="7">
        <v>0.2</v>
      </c>
      <c r="N8" s="1">
        <v>16</v>
      </c>
      <c r="O8" s="1" t="s">
        <v>41</v>
      </c>
      <c r="P8" s="34" t="s">
        <v>45</v>
      </c>
      <c r="T8" s="3"/>
    </row>
    <row r="9" spans="1:20" s="13" customFormat="1" ht="30">
      <c r="A9" s="8">
        <v>7</v>
      </c>
      <c r="B9" s="9">
        <v>1139</v>
      </c>
      <c r="C9" s="10" t="s">
        <v>5</v>
      </c>
      <c r="D9" s="20">
        <v>27504</v>
      </c>
      <c r="E9" s="9" t="s">
        <v>13</v>
      </c>
      <c r="F9" s="11">
        <v>922</v>
      </c>
      <c r="G9" s="8" t="s">
        <v>19</v>
      </c>
      <c r="H9" s="16" t="s">
        <v>81</v>
      </c>
      <c r="I9" s="16" t="s">
        <v>89</v>
      </c>
      <c r="J9" s="12">
        <v>0.6</v>
      </c>
      <c r="K9" s="11">
        <v>3.5</v>
      </c>
      <c r="L9" s="18">
        <v>0.7</v>
      </c>
      <c r="M9" s="18">
        <v>0.3</v>
      </c>
      <c r="N9" s="11">
        <v>16</v>
      </c>
      <c r="O9" s="21" t="s">
        <v>47</v>
      </c>
      <c r="P9" s="33" t="s">
        <v>46</v>
      </c>
      <c r="Q9" s="10"/>
      <c r="R9" s="10"/>
      <c r="S9" s="10"/>
      <c r="T9" s="10"/>
    </row>
    <row r="10" spans="1:20" s="13" customFormat="1" ht="22.5">
      <c r="A10" s="95">
        <v>8</v>
      </c>
      <c r="B10" s="91">
        <v>1135</v>
      </c>
      <c r="C10" s="10" t="s">
        <v>6</v>
      </c>
      <c r="D10" s="9" t="s">
        <v>11</v>
      </c>
      <c r="E10" s="91" t="s">
        <v>12</v>
      </c>
      <c r="F10" s="11">
        <v>1271</v>
      </c>
      <c r="G10" s="8" t="s">
        <v>19</v>
      </c>
      <c r="H10" s="92" t="s">
        <v>28</v>
      </c>
      <c r="I10" s="92" t="s">
        <v>52</v>
      </c>
      <c r="J10" s="93">
        <v>0.6</v>
      </c>
      <c r="K10" s="94">
        <v>2.5</v>
      </c>
      <c r="L10" s="97">
        <v>1</v>
      </c>
      <c r="M10" s="97">
        <v>0.2</v>
      </c>
      <c r="N10" s="95">
        <v>16</v>
      </c>
      <c r="O10" s="95" t="s">
        <v>41</v>
      </c>
      <c r="P10" s="33" t="s">
        <v>48</v>
      </c>
      <c r="Q10" s="10"/>
      <c r="R10" s="10"/>
      <c r="S10" s="10"/>
      <c r="T10" s="10"/>
    </row>
    <row r="11" spans="1:20" s="13" customFormat="1" ht="22.5">
      <c r="A11" s="95"/>
      <c r="B11" s="91"/>
      <c r="C11" s="10" t="s">
        <v>7</v>
      </c>
      <c r="D11" s="20">
        <v>27187</v>
      </c>
      <c r="E11" s="91"/>
      <c r="F11" s="11">
        <v>1300</v>
      </c>
      <c r="G11" s="8" t="s">
        <v>19</v>
      </c>
      <c r="H11" s="92"/>
      <c r="I11" s="92"/>
      <c r="J11" s="93"/>
      <c r="K11" s="94"/>
      <c r="L11" s="95"/>
      <c r="M11" s="95"/>
      <c r="N11" s="95"/>
      <c r="O11" s="94"/>
      <c r="P11" s="33" t="s">
        <v>49</v>
      </c>
      <c r="Q11" s="10"/>
      <c r="R11" s="10"/>
      <c r="S11" s="10"/>
      <c r="T11" s="10"/>
    </row>
    <row r="12" spans="1:20" s="13" customFormat="1" ht="22.5">
      <c r="A12" s="95"/>
      <c r="B12" s="91"/>
      <c r="C12" s="10" t="s">
        <v>8</v>
      </c>
      <c r="D12" s="20">
        <v>27186</v>
      </c>
      <c r="E12" s="91"/>
      <c r="F12" s="11">
        <v>1288</v>
      </c>
      <c r="G12" s="8" t="s">
        <v>19</v>
      </c>
      <c r="H12" s="92"/>
      <c r="I12" s="92"/>
      <c r="J12" s="93"/>
      <c r="K12" s="94"/>
      <c r="L12" s="95"/>
      <c r="M12" s="95"/>
      <c r="N12" s="95"/>
      <c r="O12" s="94"/>
      <c r="P12" s="33" t="s">
        <v>50</v>
      </c>
      <c r="Q12" s="10"/>
      <c r="R12" s="10"/>
      <c r="S12" s="10"/>
      <c r="T12" s="10"/>
    </row>
    <row r="13" spans="1:20" s="13" customFormat="1" ht="30">
      <c r="A13" s="8">
        <v>9</v>
      </c>
      <c r="B13" s="9">
        <v>1139</v>
      </c>
      <c r="C13" s="13" t="s">
        <v>91</v>
      </c>
      <c r="D13" s="9" t="s">
        <v>92</v>
      </c>
      <c r="E13" s="9" t="s">
        <v>12</v>
      </c>
      <c r="F13" s="11">
        <v>580</v>
      </c>
      <c r="G13" s="8" t="s">
        <v>19</v>
      </c>
      <c r="H13" s="16" t="s">
        <v>28</v>
      </c>
      <c r="I13" s="16" t="s">
        <v>52</v>
      </c>
      <c r="J13" s="12">
        <v>0.6</v>
      </c>
      <c r="K13" s="11">
        <v>2.5</v>
      </c>
      <c r="L13" s="18">
        <v>0.7</v>
      </c>
      <c r="M13" s="18">
        <v>0.2</v>
      </c>
      <c r="N13" s="8">
        <v>16</v>
      </c>
      <c r="O13" s="21" t="s">
        <v>96</v>
      </c>
      <c r="P13" s="72" t="s">
        <v>105</v>
      </c>
      <c r="Q13" s="10"/>
      <c r="R13" s="10"/>
      <c r="S13" s="10"/>
      <c r="T13" s="10"/>
    </row>
    <row r="14" spans="1:16" ht="15" customHeight="1">
      <c r="A14" s="87">
        <v>10</v>
      </c>
      <c r="B14" s="87">
        <v>1135</v>
      </c>
      <c r="C14" s="89" t="s">
        <v>90</v>
      </c>
      <c r="D14" s="90">
        <v>27966</v>
      </c>
      <c r="E14" s="85" t="s">
        <v>16</v>
      </c>
      <c r="F14" s="86">
        <v>1262</v>
      </c>
      <c r="G14" s="87" t="s">
        <v>19</v>
      </c>
      <c r="H14" s="88" t="s">
        <v>28</v>
      </c>
      <c r="I14" s="17" t="s">
        <v>59</v>
      </c>
      <c r="J14" s="6">
        <v>0.7</v>
      </c>
      <c r="K14" s="5">
        <v>4.5</v>
      </c>
      <c r="L14" s="6">
        <v>0.7</v>
      </c>
      <c r="M14" s="6">
        <v>0.2</v>
      </c>
      <c r="N14" s="86">
        <v>21</v>
      </c>
      <c r="O14" s="87" t="s">
        <v>97</v>
      </c>
      <c r="P14" s="73" t="s">
        <v>106</v>
      </c>
    </row>
    <row r="15" spans="1:16" ht="15">
      <c r="A15" s="87"/>
      <c r="B15" s="87"/>
      <c r="C15" s="89"/>
      <c r="D15" s="90"/>
      <c r="E15" s="85"/>
      <c r="F15" s="86"/>
      <c r="G15" s="87"/>
      <c r="H15" s="88"/>
      <c r="I15" s="17" t="s">
        <v>31</v>
      </c>
      <c r="J15" s="6">
        <v>0.5</v>
      </c>
      <c r="K15" s="5">
        <v>4</v>
      </c>
      <c r="L15" s="6">
        <v>0.5</v>
      </c>
      <c r="M15" s="6">
        <v>0.4</v>
      </c>
      <c r="N15" s="86"/>
      <c r="O15" s="86"/>
      <c r="P15" s="73"/>
    </row>
    <row r="16" spans="1:20" s="13" customFormat="1" ht="29.25" customHeight="1">
      <c r="A16" s="95" t="s">
        <v>109</v>
      </c>
      <c r="B16" s="95">
        <v>1135</v>
      </c>
      <c r="C16" s="13" t="s">
        <v>93</v>
      </c>
      <c r="D16" s="20">
        <v>27045</v>
      </c>
      <c r="E16" s="91" t="s">
        <v>12</v>
      </c>
      <c r="F16" s="11">
        <v>1718</v>
      </c>
      <c r="G16" s="8" t="s">
        <v>21</v>
      </c>
      <c r="H16" s="92" t="s">
        <v>95</v>
      </c>
      <c r="I16" s="92" t="s">
        <v>52</v>
      </c>
      <c r="J16" s="70">
        <v>0.65</v>
      </c>
      <c r="K16" s="94">
        <v>2.5</v>
      </c>
      <c r="L16" s="93">
        <v>0.7</v>
      </c>
      <c r="M16" s="70">
        <v>0.25</v>
      </c>
      <c r="N16" s="94">
        <v>16</v>
      </c>
      <c r="O16" s="95" t="s">
        <v>98</v>
      </c>
      <c r="P16" s="71" t="s">
        <v>107</v>
      </c>
      <c r="Q16" s="10"/>
      <c r="R16" s="10"/>
      <c r="S16" s="10"/>
      <c r="T16" s="10"/>
    </row>
    <row r="17" spans="1:20" s="13" customFormat="1" ht="24" customHeight="1">
      <c r="A17" s="95"/>
      <c r="B17" s="95"/>
      <c r="C17" s="13" t="s">
        <v>94</v>
      </c>
      <c r="D17" s="20">
        <v>27046</v>
      </c>
      <c r="E17" s="91"/>
      <c r="F17" s="11">
        <v>1159</v>
      </c>
      <c r="G17" s="8" t="s">
        <v>19</v>
      </c>
      <c r="H17" s="92"/>
      <c r="I17" s="92"/>
      <c r="J17" s="12">
        <v>0.6</v>
      </c>
      <c r="K17" s="94"/>
      <c r="L17" s="94"/>
      <c r="M17" s="12">
        <v>0.3</v>
      </c>
      <c r="N17" s="94"/>
      <c r="O17" s="94"/>
      <c r="P17" s="71" t="s">
        <v>108</v>
      </c>
      <c r="Q17" s="10"/>
      <c r="R17" s="10"/>
      <c r="S17" s="10"/>
      <c r="T17" s="10"/>
    </row>
    <row r="18" spans="1:16" ht="15">
      <c r="A18" s="74" t="s">
        <v>78</v>
      </c>
      <c r="B18" s="74"/>
      <c r="C18" s="74"/>
      <c r="D18" s="74"/>
      <c r="K18" s="40"/>
      <c r="L18" s="40"/>
      <c r="M18" s="48"/>
      <c r="N18" s="40"/>
      <c r="O18" s="98"/>
      <c r="P18" s="98"/>
    </row>
    <row r="19" spans="2:16" ht="15">
      <c r="B19" s="58" t="s">
        <v>102</v>
      </c>
      <c r="J19" s="59"/>
      <c r="K19" s="40"/>
      <c r="L19" s="40"/>
      <c r="M19" s="48" t="s">
        <v>65</v>
      </c>
      <c r="N19" s="40"/>
      <c r="O19" s="98" t="s">
        <v>67</v>
      </c>
      <c r="P19" s="98"/>
    </row>
    <row r="20" spans="10:16" ht="15">
      <c r="J20" s="59"/>
      <c r="K20" s="40"/>
      <c r="L20" s="40"/>
      <c r="M20" s="40"/>
      <c r="N20" s="40"/>
      <c r="O20" s="98" t="s">
        <v>68</v>
      </c>
      <c r="P20" s="98"/>
    </row>
    <row r="21" spans="10:16" ht="15">
      <c r="J21" s="59"/>
      <c r="K21" s="40"/>
      <c r="L21" s="40"/>
      <c r="M21" s="40"/>
      <c r="N21" s="40"/>
      <c r="O21" s="98" t="s">
        <v>69</v>
      </c>
      <c r="P21" s="98"/>
    </row>
    <row r="22" spans="10:13" ht="15">
      <c r="J22" s="59"/>
      <c r="K22" s="40"/>
      <c r="L22" s="40"/>
      <c r="M22" s="40"/>
    </row>
  </sheetData>
  <sheetProtection/>
  <mergeCells count="37">
    <mergeCell ref="A18:D18"/>
    <mergeCell ref="O18:P18"/>
    <mergeCell ref="O19:P19"/>
    <mergeCell ref="A16:A17"/>
    <mergeCell ref="B16:B17"/>
    <mergeCell ref="O20:P20"/>
    <mergeCell ref="O21:P21"/>
    <mergeCell ref="P14:P15"/>
    <mergeCell ref="O14:O15"/>
    <mergeCell ref="N14:N15"/>
    <mergeCell ref="O16:O17"/>
    <mergeCell ref="L10:L12"/>
    <mergeCell ref="M10:M12"/>
    <mergeCell ref="N10:N12"/>
    <mergeCell ref="E10:E12"/>
    <mergeCell ref="B1:C1"/>
    <mergeCell ref="K10:K12"/>
    <mergeCell ref="B10:B12"/>
    <mergeCell ref="H10:H12"/>
    <mergeCell ref="I10:I12"/>
    <mergeCell ref="O10:O12"/>
    <mergeCell ref="A10:A12"/>
    <mergeCell ref="J10:J12"/>
    <mergeCell ref="E16:E17"/>
    <mergeCell ref="H16:H17"/>
    <mergeCell ref="L16:L17"/>
    <mergeCell ref="N16:N17"/>
    <mergeCell ref="I16:I17"/>
    <mergeCell ref="K16:K17"/>
    <mergeCell ref="A14:A15"/>
    <mergeCell ref="B14:B15"/>
    <mergeCell ref="C14:C15"/>
    <mergeCell ref="D14:D15"/>
    <mergeCell ref="E14:E15"/>
    <mergeCell ref="F14:F15"/>
    <mergeCell ref="G14:G15"/>
    <mergeCell ref="H14:H15"/>
  </mergeCells>
  <hyperlinks>
    <hyperlink ref="P3" r:id="rId1" display="http://www.budapest13.hu/terkepszolgaltatas/gateway.php?info&amp;lap=2&amp;id=2330"/>
    <hyperlink ref="O20" r:id="rId2" display="info@v2g.hu"/>
    <hyperlink ref="P13" r:id="rId3" display="http://80.98.64.210/GW/html/GeminiViewNet.php?info&amp;lap=2&amp;id=2267"/>
    <hyperlink ref="P14" r:id="rId4" display="http://80.98.64.210/GW/html/GeminiViewNet.php?info&amp;lap=2&amp;id=3656"/>
  </hyperlinks>
  <printOptions horizontalCentered="1"/>
  <pageMargins left="0.35433070866141736" right="0.35433070866141736" top="0.7086614173228347" bottom="0.7480314960629921" header="0.31496062992125984" footer="0.31496062992125984"/>
  <pageSetup horizontalDpi="600" verticalDpi="600" orientation="landscape" paperSize="9" scale="65" r:id="rId5"/>
  <headerFooter alignWithMargins="0">
    <oddHeader>&amp;CBudapest, XIII. kerületi Önkormányzati tulajdonú telekingatlanok beépítésének vizsgálata</oddHeader>
    <oddFooter xml:space="preserve">&amp;C </oddFooter>
  </headerFooter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B7">
      <selection activeCell="A29" sqref="A29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10</v>
      </c>
      <c r="B1" s="105"/>
      <c r="C1" s="105"/>
      <c r="D1" s="105"/>
    </row>
    <row r="2" spans="1:15" ht="15">
      <c r="A2" s="38" t="s">
        <v>61</v>
      </c>
      <c r="B2" s="39"/>
      <c r="C2" s="106">
        <f>'adat összesítő'!B10</f>
        <v>1135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tr">
        <f>'mutató összesítő'!C10</f>
        <v>Országbíró utca 50-54.</v>
      </c>
      <c r="D3" s="106"/>
    </row>
    <row r="4" spans="1:4" ht="15">
      <c r="A4" s="48" t="s">
        <v>24</v>
      </c>
      <c r="B4" s="39"/>
      <c r="C4" s="106" t="s">
        <v>83</v>
      </c>
      <c r="D4" s="106"/>
    </row>
    <row r="5" spans="1:4" ht="15">
      <c r="A5" s="48" t="s">
        <v>25</v>
      </c>
      <c r="B5" s="39"/>
      <c r="C5" s="106" t="str">
        <f>'adat összesítő'!E10</f>
        <v>L2-XIII-V</v>
      </c>
      <c r="D5" s="106"/>
    </row>
    <row r="6" spans="1:4" ht="15">
      <c r="A6" s="48" t="s">
        <v>30</v>
      </c>
      <c r="B6" s="39"/>
      <c r="C6" s="106" t="str">
        <f>'adat összesítő'!O10</f>
        <v>nincs</v>
      </c>
      <c r="D6" s="106"/>
    </row>
    <row r="7" spans="1:4" ht="33.75" customHeight="1">
      <c r="A7" s="48" t="s">
        <v>76</v>
      </c>
      <c r="B7" s="39"/>
      <c r="C7" s="106" t="str">
        <f>'adat összesítő'!G10</f>
        <v>közbenső</v>
      </c>
      <c r="D7" s="106"/>
    </row>
    <row r="8" spans="1:4" ht="15">
      <c r="A8" s="48" t="s">
        <v>75</v>
      </c>
      <c r="B8" s="39"/>
      <c r="C8" s="107" t="str">
        <f>'adat összesítő'!H10</f>
        <v>zártsorú</v>
      </c>
      <c r="D8" s="107"/>
    </row>
    <row r="9" spans="1:4" ht="30" customHeight="1">
      <c r="A9" s="48" t="s">
        <v>77</v>
      </c>
      <c r="B9" s="39"/>
      <c r="C9" s="107" t="str">
        <f>'adat összesítő'!I10</f>
        <v>lakó, iroda, szolgáltatás, közintézmény (kereskedelem  p+fszt+1 max 1000 nm)</v>
      </c>
      <c r="D9" s="107"/>
    </row>
    <row r="10" spans="1:4" ht="33.75" customHeight="1">
      <c r="A10" s="48" t="s">
        <v>62</v>
      </c>
      <c r="B10" s="39"/>
      <c r="C10" s="43">
        <f>'mutató összesítő'!D10</f>
        <v>3859</v>
      </c>
      <c r="D10" s="46" t="s">
        <v>63</v>
      </c>
    </row>
    <row r="11" spans="1:4" ht="30" customHeight="1">
      <c r="A11" s="48" t="s">
        <v>64</v>
      </c>
      <c r="B11" s="50">
        <f>'adat összesítő'!J10</f>
        <v>0.6</v>
      </c>
      <c r="C11" s="43">
        <f>'mutató összesítő'!E10</f>
        <v>2310</v>
      </c>
      <c r="D11" s="46" t="s">
        <v>63</v>
      </c>
    </row>
    <row r="12" spans="1:4" ht="15">
      <c r="A12" s="48" t="s">
        <v>71</v>
      </c>
      <c r="B12" s="44">
        <f>'adat összesítő'!K10</f>
        <v>2.5</v>
      </c>
      <c r="C12" s="43">
        <f>'mutató összesítő'!F10</f>
        <v>9600</v>
      </c>
      <c r="D12" s="46" t="s">
        <v>63</v>
      </c>
    </row>
    <row r="13" spans="1:3" ht="15">
      <c r="A13" s="48" t="s">
        <v>72</v>
      </c>
      <c r="B13" s="45">
        <f>'adat összesítő'!L10</f>
        <v>1</v>
      </c>
      <c r="C13" s="39"/>
    </row>
    <row r="14" spans="1:3" ht="15">
      <c r="A14" s="48" t="s">
        <v>74</v>
      </c>
      <c r="B14" s="45">
        <f>'adat összesítő'!M10</f>
        <v>0.2</v>
      </c>
      <c r="C14" s="39"/>
    </row>
    <row r="15" spans="1:3" ht="15">
      <c r="A15" s="48" t="s">
        <v>73</v>
      </c>
      <c r="B15" s="44">
        <f>'adat összesítő'!N10</f>
        <v>16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összesítő'!I10</f>
        <v>P+FSZT+4EM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összesítő'!J10</f>
        <v>8100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str">
        <f>'adat összesítő'!P10</f>
        <v>http://www.budapest13.hu/terkepszolgaltatas/gateway.php?info&amp;lap=2&amp;id=2996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6" ht="14.25" customHeight="1"/>
    <row r="29" spans="1:4" ht="15">
      <c r="A29" s="48"/>
      <c r="C29" s="98"/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6">
    <mergeCell ref="C31:D31"/>
    <mergeCell ref="C32:D32"/>
    <mergeCell ref="C9:D9"/>
    <mergeCell ref="C17:D17"/>
    <mergeCell ref="C29:D29"/>
    <mergeCell ref="C30:D30"/>
    <mergeCell ref="A19:B19"/>
    <mergeCell ref="A22:D22"/>
    <mergeCell ref="A1:D1"/>
    <mergeCell ref="C2:D2"/>
    <mergeCell ref="C3:D3"/>
    <mergeCell ref="C4:D4"/>
    <mergeCell ref="C5:D5"/>
    <mergeCell ref="C6:D6"/>
    <mergeCell ref="C7:D7"/>
    <mergeCell ref="C8:D8"/>
  </mergeCells>
  <hyperlinks>
    <hyperlink ref="C31" r:id="rId1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3"/>
  <headerFooter alignWithMargins="0">
    <oddHeader>&amp;LBudapest, XIII. kerületi Önkormányzati tulajdonú telekingatlanok beépítésének vizsgálata</oddHead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A10">
      <selection activeCell="C14" sqref="C14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16</v>
      </c>
      <c r="B1" s="105"/>
      <c r="C1" s="105"/>
      <c r="D1" s="105"/>
    </row>
    <row r="2" spans="1:15" ht="15">
      <c r="A2" s="38" t="s">
        <v>61</v>
      </c>
      <c r="B2" s="39"/>
      <c r="C2" s="106">
        <v>1139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tr">
        <f>'mutató összesítő'!C12</f>
        <v>Fáy utca 69.</v>
      </c>
      <c r="D3" s="106"/>
    </row>
    <row r="4" spans="1:4" ht="15">
      <c r="A4" s="48" t="s">
        <v>24</v>
      </c>
      <c r="B4" s="39"/>
      <c r="C4" s="106" t="s">
        <v>92</v>
      </c>
      <c r="D4" s="106"/>
    </row>
    <row r="5" spans="1:4" ht="15">
      <c r="A5" s="48" t="s">
        <v>25</v>
      </c>
      <c r="B5" s="39"/>
      <c r="C5" s="106" t="str">
        <f>'adat összesítő'!E13</f>
        <v>L2-XIII-V</v>
      </c>
      <c r="D5" s="106"/>
    </row>
    <row r="6" spans="1:4" ht="15">
      <c r="A6" s="48" t="s">
        <v>30</v>
      </c>
      <c r="B6" s="39"/>
      <c r="C6" s="106" t="str">
        <f>'adat összesítő'!O13</f>
        <v>17/2004.(V.24.)</v>
      </c>
      <c r="D6" s="106"/>
    </row>
    <row r="7" spans="1:4" ht="33.75" customHeight="1">
      <c r="A7" s="48" t="s">
        <v>76</v>
      </c>
      <c r="B7" s="39"/>
      <c r="C7" s="106" t="str">
        <f>'adat összesítő'!G13</f>
        <v>közbenső</v>
      </c>
      <c r="D7" s="106"/>
    </row>
    <row r="8" spans="1:4" ht="15">
      <c r="A8" s="48" t="s">
        <v>75</v>
      </c>
      <c r="B8" s="39"/>
      <c r="C8" s="107" t="str">
        <f>'adat összesítő'!H13</f>
        <v>zártsorú</v>
      </c>
      <c r="D8" s="107"/>
    </row>
    <row r="9" spans="1:4" ht="30" customHeight="1">
      <c r="A9" s="48" t="s">
        <v>77</v>
      </c>
      <c r="B9" s="39"/>
      <c r="C9" s="107" t="str">
        <f>'adat összesítő'!I13</f>
        <v>lakó, iroda, szolgáltatás, közintézmény (kereskedelem  p+fszt+1 max 1000 nm)</v>
      </c>
      <c r="D9" s="107"/>
    </row>
    <row r="10" spans="1:4" ht="33.75" customHeight="1">
      <c r="A10" s="48" t="s">
        <v>62</v>
      </c>
      <c r="B10" s="39"/>
      <c r="C10" s="43">
        <f>'mutató összesítő'!D12</f>
        <v>580</v>
      </c>
      <c r="D10" s="46" t="s">
        <v>63</v>
      </c>
    </row>
    <row r="11" spans="1:4" ht="30" customHeight="1">
      <c r="A11" s="48" t="s">
        <v>64</v>
      </c>
      <c r="B11" s="50">
        <f>'adat összesítő'!J13</f>
        <v>0.6</v>
      </c>
      <c r="C11" s="43">
        <f>'mutató összesítő'!E12</f>
        <v>340</v>
      </c>
      <c r="D11" s="46" t="s">
        <v>63</v>
      </c>
    </row>
    <row r="12" spans="1:4" ht="15">
      <c r="A12" s="48" t="s">
        <v>71</v>
      </c>
      <c r="B12" s="44">
        <f>'adat összesítő'!K13</f>
        <v>2.5</v>
      </c>
      <c r="C12" s="43">
        <f>'mutató összesítő'!F12</f>
        <v>1400</v>
      </c>
      <c r="D12" s="46" t="s">
        <v>63</v>
      </c>
    </row>
    <row r="13" spans="1:3" ht="15">
      <c r="A13" s="48" t="s">
        <v>72</v>
      </c>
      <c r="B13" s="45">
        <f>'adat összesítő'!L13</f>
        <v>0.7</v>
      </c>
      <c r="C13" s="39"/>
    </row>
    <row r="14" spans="1:3" ht="15">
      <c r="A14" s="48" t="s">
        <v>74</v>
      </c>
      <c r="B14" s="45">
        <f>'adat összesítő'!M13</f>
        <v>0.2</v>
      </c>
      <c r="C14" s="39"/>
    </row>
    <row r="15" spans="1:3" ht="15">
      <c r="A15" s="48" t="s">
        <v>73</v>
      </c>
      <c r="B15" s="44">
        <f>'adat összesítő'!N13</f>
        <v>16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összesítő'!I12</f>
        <v>P+FSZT+5EM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összesítő'!J12</f>
        <v>1100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str">
        <f>'adat összesítő'!P13</f>
        <v>http://80.98.64.210/GW/html/GeminiViewNet.php?info&amp;lap=2&amp;id=2267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6" ht="14.25" customHeight="1"/>
    <row r="29" spans="1:4" ht="15">
      <c r="A29" s="48" t="s">
        <v>66</v>
      </c>
      <c r="C29" s="98" t="s">
        <v>99</v>
      </c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6">
    <mergeCell ref="A19:B19"/>
    <mergeCell ref="A22:D22"/>
    <mergeCell ref="A1:D1"/>
    <mergeCell ref="C2:D2"/>
    <mergeCell ref="C3:D3"/>
    <mergeCell ref="C4:D4"/>
    <mergeCell ref="C5:D5"/>
    <mergeCell ref="C6:D6"/>
    <mergeCell ref="C7:D7"/>
    <mergeCell ref="C8:D8"/>
    <mergeCell ref="C31:D31"/>
    <mergeCell ref="C32:D32"/>
    <mergeCell ref="C9:D9"/>
    <mergeCell ref="C17:D17"/>
    <mergeCell ref="C29:D29"/>
    <mergeCell ref="C30:D30"/>
  </mergeCells>
  <hyperlinks>
    <hyperlink ref="C31" r:id="rId1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3"/>
  <headerFooter alignWithMargins="0">
    <oddHeader>&amp;LBudapest, XIII. kerületi Önkormányzati tulajdonú telekingatlanok beépítésének vizsgálata</oddHead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A13">
      <selection activeCell="I29" sqref="I29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17</v>
      </c>
      <c r="B1" s="105"/>
      <c r="C1" s="105"/>
      <c r="D1" s="105"/>
    </row>
    <row r="2" spans="1:15" ht="15">
      <c r="A2" s="38" t="s">
        <v>61</v>
      </c>
      <c r="B2" s="39"/>
      <c r="C2" s="106">
        <v>1135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tr">
        <f>'mutató összesítő'!C13</f>
        <v>Mohács u. 10.</v>
      </c>
      <c r="D3" s="106"/>
    </row>
    <row r="4" spans="1:4" ht="15">
      <c r="A4" s="48" t="s">
        <v>24</v>
      </c>
      <c r="B4" s="39"/>
      <c r="C4" s="106">
        <v>27966</v>
      </c>
      <c r="D4" s="106"/>
    </row>
    <row r="5" spans="1:4" ht="15">
      <c r="A5" s="48" t="s">
        <v>25</v>
      </c>
      <c r="B5" s="39"/>
      <c r="C5" s="106" t="str">
        <f>'adat összesítő'!E14</f>
        <v>I-XIII-Z</v>
      </c>
      <c r="D5" s="106"/>
    </row>
    <row r="6" spans="1:4" ht="15">
      <c r="A6" s="48" t="s">
        <v>30</v>
      </c>
      <c r="B6" s="39"/>
      <c r="C6" s="106" t="str">
        <f>'adat összesítő'!O14</f>
        <v>57/2003.(XI.20.)</v>
      </c>
      <c r="D6" s="106"/>
    </row>
    <row r="7" spans="1:4" ht="33.75" customHeight="1">
      <c r="A7" s="48" t="s">
        <v>76</v>
      </c>
      <c r="B7" s="39"/>
      <c r="C7" s="106" t="str">
        <f>'adat összesítő'!G14</f>
        <v>közbenső</v>
      </c>
      <c r="D7" s="106"/>
    </row>
    <row r="8" spans="1:4" ht="15">
      <c r="A8" s="48" t="s">
        <v>75</v>
      </c>
      <c r="B8" s="39"/>
      <c r="C8" s="107" t="str">
        <f>'adat összesítő'!H14</f>
        <v>zártsorú</v>
      </c>
      <c r="D8" s="107"/>
    </row>
    <row r="9" spans="1:4" ht="30" customHeight="1">
      <c r="A9" s="48" t="s">
        <v>77</v>
      </c>
      <c r="B9" s="39"/>
      <c r="C9" s="107" t="str">
        <f>'adat összesítő'!I14</f>
        <v>vegyes intéményi funkció esetén</v>
      </c>
      <c r="D9" s="107"/>
    </row>
    <row r="10" spans="1:4" ht="33.75" customHeight="1">
      <c r="A10" s="48" t="s">
        <v>62</v>
      </c>
      <c r="B10" s="39"/>
      <c r="C10" s="43">
        <f>'mutató összesítő'!D13</f>
        <v>1262</v>
      </c>
      <c r="D10" s="46" t="s">
        <v>63</v>
      </c>
    </row>
    <row r="11" spans="1:4" ht="30" customHeight="1">
      <c r="A11" s="48" t="s">
        <v>64</v>
      </c>
      <c r="B11" s="50">
        <f>'adat összesítő'!J14</f>
        <v>0.7</v>
      </c>
      <c r="C11" s="43">
        <f>'mutató összesítő'!E13</f>
        <v>880</v>
      </c>
      <c r="D11" s="46" t="s">
        <v>63</v>
      </c>
    </row>
    <row r="12" spans="1:4" ht="15">
      <c r="A12" s="48" t="s">
        <v>71</v>
      </c>
      <c r="B12" s="44">
        <f>'adat összesítő'!K14</f>
        <v>4.5</v>
      </c>
      <c r="C12" s="43">
        <f>'mutató összesítő'!F13</f>
        <v>5600</v>
      </c>
      <c r="D12" s="46" t="s">
        <v>63</v>
      </c>
    </row>
    <row r="13" spans="1:3" ht="15">
      <c r="A13" s="48" t="s">
        <v>72</v>
      </c>
      <c r="B13" s="45">
        <f>'adat összesítő'!L14</f>
        <v>0.7</v>
      </c>
      <c r="C13" s="39"/>
    </row>
    <row r="14" spans="1:3" ht="15">
      <c r="A14" s="48" t="s">
        <v>74</v>
      </c>
      <c r="B14" s="45">
        <f>'adat összesítő'!M14</f>
        <v>0.2</v>
      </c>
      <c r="C14" s="39"/>
    </row>
    <row r="15" spans="1:3" ht="15">
      <c r="A15" s="48" t="s">
        <v>73</v>
      </c>
      <c r="B15" s="44">
        <f>'adat összesítő'!N14</f>
        <v>21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összesítő'!I13</f>
        <v>P+FSZT+5EM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összesítő'!J13</f>
        <v>4700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str">
        <f>'adat összesítő'!P14</f>
        <v>http://80.98.64.210/GW/html/GeminiViewNet.php?info&amp;lap=2&amp;id=3656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6" ht="14.25" customHeight="1"/>
    <row r="29" spans="1:4" ht="15">
      <c r="A29" s="48" t="s">
        <v>66</v>
      </c>
      <c r="C29" s="98" t="s">
        <v>99</v>
      </c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6">
    <mergeCell ref="C9:D9"/>
    <mergeCell ref="C17:D17"/>
    <mergeCell ref="C29:D29"/>
    <mergeCell ref="C30:D30"/>
    <mergeCell ref="C31:D31"/>
    <mergeCell ref="C32:D32"/>
    <mergeCell ref="A19:B19"/>
    <mergeCell ref="A22:D22"/>
    <mergeCell ref="A1:D1"/>
    <mergeCell ref="C2:D2"/>
    <mergeCell ref="C3:D3"/>
    <mergeCell ref="C4:D4"/>
    <mergeCell ref="C5:D5"/>
    <mergeCell ref="C6:D6"/>
    <mergeCell ref="C7:D7"/>
    <mergeCell ref="C8:D8"/>
  </mergeCells>
  <hyperlinks>
    <hyperlink ref="C31" r:id="rId1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3"/>
  <headerFooter alignWithMargins="0">
    <oddHeader>&amp;LBudapest, XIII. kerületi Önkormányzati tulajdonú telekingatlanok beépítésének vizsgálata</oddHeader>
    <oddFooter>&amp;C&amp;G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A10">
      <selection activeCell="C19" sqref="C19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18</v>
      </c>
      <c r="B1" s="105"/>
      <c r="C1" s="105"/>
      <c r="D1" s="105"/>
    </row>
    <row r="2" spans="1:15" ht="15">
      <c r="A2" s="38" t="s">
        <v>61</v>
      </c>
      <c r="B2" s="39"/>
      <c r="C2" s="106">
        <f>'adat összesítő'!B16</f>
        <v>1135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tr">
        <f>'mutató összesítő'!C15</f>
        <v>Szent László út 66-68</v>
      </c>
      <c r="D3" s="106"/>
    </row>
    <row r="4" spans="1:4" ht="15">
      <c r="A4" s="48" t="s">
        <v>24</v>
      </c>
      <c r="B4" s="39"/>
      <c r="C4" s="106" t="s">
        <v>101</v>
      </c>
      <c r="D4" s="106"/>
    </row>
    <row r="5" spans="1:4" ht="15">
      <c r="A5" s="48" t="s">
        <v>25</v>
      </c>
      <c r="B5" s="39"/>
      <c r="C5" s="106" t="str">
        <f>'adat összesítő'!E16</f>
        <v>L2-XIII-V</v>
      </c>
      <c r="D5" s="106"/>
    </row>
    <row r="6" spans="1:4" ht="15">
      <c r="A6" s="48" t="s">
        <v>30</v>
      </c>
      <c r="B6" s="39"/>
      <c r="C6" s="106" t="str">
        <f>'adat összesítő'!O16</f>
        <v>34/2008.(XII.15.)</v>
      </c>
      <c r="D6" s="106"/>
    </row>
    <row r="7" spans="1:4" ht="33.75" customHeight="1">
      <c r="A7" s="48" t="s">
        <v>76</v>
      </c>
      <c r="B7" s="39"/>
      <c r="C7" s="106" t="str">
        <f>'adat összesítő'!G16</f>
        <v>sarok</v>
      </c>
      <c r="D7" s="106"/>
    </row>
    <row r="8" spans="1:4" ht="15">
      <c r="A8" s="48" t="s">
        <v>75</v>
      </c>
      <c r="B8" s="39"/>
      <c r="C8" s="107" t="str">
        <f>'adat összesítő'!H16</f>
        <v>zártsorú, hézagosan zártsorú</v>
      </c>
      <c r="D8" s="107"/>
    </row>
    <row r="9" spans="1:4" ht="30" customHeight="1">
      <c r="A9" s="48" t="s">
        <v>77</v>
      </c>
      <c r="B9" s="39"/>
      <c r="C9" s="107" t="str">
        <f>'adat összesítő'!I16</f>
        <v>lakó, iroda, szolgáltatás, közintézmény (kereskedelem  p+fszt+1 max 1000 nm)</v>
      </c>
      <c r="D9" s="107"/>
    </row>
    <row r="10" spans="1:4" ht="33.75" customHeight="1">
      <c r="A10" s="48" t="s">
        <v>62</v>
      </c>
      <c r="B10" s="39"/>
      <c r="C10" s="43">
        <f>'mutató összesítő'!D15</f>
        <v>2470</v>
      </c>
      <c r="D10" s="46" t="s">
        <v>63</v>
      </c>
    </row>
    <row r="11" spans="1:4" ht="30" customHeight="1">
      <c r="A11" s="48" t="s">
        <v>64</v>
      </c>
      <c r="B11" s="50">
        <f>'adat összesítő'!J16</f>
        <v>0.65</v>
      </c>
      <c r="C11" s="43">
        <f>'mutató összesítő'!E15</f>
        <v>1600</v>
      </c>
      <c r="D11" s="46" t="s">
        <v>63</v>
      </c>
    </row>
    <row r="12" spans="1:4" ht="15">
      <c r="A12" s="48" t="s">
        <v>71</v>
      </c>
      <c r="B12" s="44">
        <f>'adat összesítő'!K16</f>
        <v>2.5</v>
      </c>
      <c r="C12" s="43">
        <f>'mutató összesítő'!F15</f>
        <v>6100</v>
      </c>
      <c r="D12" s="46" t="s">
        <v>63</v>
      </c>
    </row>
    <row r="13" spans="1:3" ht="15">
      <c r="A13" s="48" t="s">
        <v>72</v>
      </c>
      <c r="B13" s="45">
        <f>'adat összesítő'!L16</f>
        <v>0.7</v>
      </c>
      <c r="C13" s="39"/>
    </row>
    <row r="14" spans="1:3" ht="15">
      <c r="A14" s="48" t="s">
        <v>74</v>
      </c>
      <c r="B14" s="45">
        <f>'adat összesítő'!M16</f>
        <v>0.25</v>
      </c>
      <c r="C14" s="39"/>
    </row>
    <row r="15" spans="1:3" ht="15">
      <c r="A15" s="48" t="s">
        <v>73</v>
      </c>
      <c r="B15" s="44">
        <f>'adat összesítő'!N16</f>
        <v>16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összesítő'!I15</f>
        <v>P+FSZT+4EM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összesítő'!J15</f>
        <v>5100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str">
        <f>'adat összesítő'!P16</f>
        <v>http://80.98.64.210/GW/html/GeminiViewNet.php?info&amp;lap=2&amp;id=2801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5" spans="1:4" ht="15">
      <c r="A25" s="109" t="s">
        <v>104</v>
      </c>
      <c r="B25" s="109"/>
      <c r="C25" s="109"/>
      <c r="D25" s="109"/>
    </row>
    <row r="26" spans="1:4" ht="14.25" customHeight="1">
      <c r="A26" s="109"/>
      <c r="B26" s="109"/>
      <c r="C26" s="109"/>
      <c r="D26" s="109"/>
    </row>
    <row r="27" spans="1:4" ht="15">
      <c r="A27" s="109"/>
      <c r="B27" s="109"/>
      <c r="C27" s="109"/>
      <c r="D27" s="109"/>
    </row>
    <row r="29" spans="1:4" ht="15">
      <c r="A29" s="48" t="s">
        <v>66</v>
      </c>
      <c r="C29" s="98" t="s">
        <v>99</v>
      </c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7">
    <mergeCell ref="A25:D27"/>
    <mergeCell ref="C7:D7"/>
    <mergeCell ref="C8:D8"/>
    <mergeCell ref="C9:D9"/>
    <mergeCell ref="C17:D17"/>
    <mergeCell ref="A19:B19"/>
    <mergeCell ref="A22:D22"/>
    <mergeCell ref="C29:D29"/>
    <mergeCell ref="C30:D30"/>
    <mergeCell ref="C31:D31"/>
    <mergeCell ref="C32:D32"/>
    <mergeCell ref="C5:D5"/>
    <mergeCell ref="C6:D6"/>
    <mergeCell ref="A1:D1"/>
    <mergeCell ref="C2:D2"/>
    <mergeCell ref="C3:D3"/>
    <mergeCell ref="C4:D4"/>
  </mergeCells>
  <hyperlinks>
    <hyperlink ref="C31" r:id="rId1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3"/>
  <headerFooter alignWithMargins="0">
    <oddHeader>&amp;LBudapest, XIII. kerületi Önkormányzati tulajdonú telekingatlanok beépítésének vizsgálata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Layout" zoomScaleNormal="115" zoomScaleSheetLayoutView="115" workbookViewId="0" topLeftCell="A1">
      <selection activeCell="I22" sqref="I22"/>
    </sheetView>
  </sheetViews>
  <sheetFormatPr defaultColWidth="9.140625" defaultRowHeight="15"/>
  <cols>
    <col min="1" max="1" width="4.7109375" style="1" customWidth="1"/>
    <col min="2" max="2" width="6.8515625" style="4" customWidth="1"/>
    <col min="3" max="3" width="21.7109375" style="2" customWidth="1"/>
    <col min="4" max="4" width="11.7109375" style="5" bestFit="1" customWidth="1"/>
    <col min="5" max="5" width="11.140625" style="5" bestFit="1" customWidth="1"/>
    <col min="6" max="6" width="14.00390625" style="5" customWidth="1"/>
    <col min="7" max="7" width="11.28125" style="5" customWidth="1"/>
    <col min="8" max="8" width="10.140625" style="5" customWidth="1"/>
    <col min="9" max="9" width="22.28125" style="2" customWidth="1"/>
    <col min="10" max="10" width="14.421875" style="2" customWidth="1"/>
    <col min="11" max="11" width="11.28125" style="2" customWidth="1"/>
    <col min="12" max="14" width="9.140625" style="2" customWidth="1"/>
    <col min="15" max="16384" width="9.140625" style="3" customWidth="1"/>
  </cols>
  <sheetData>
    <row r="1" spans="2:11" s="14" customFormat="1" ht="51" customHeight="1">
      <c r="B1" s="84" t="s">
        <v>36</v>
      </c>
      <c r="C1" s="84"/>
      <c r="D1" s="22" t="s">
        <v>33</v>
      </c>
      <c r="E1" s="22" t="s">
        <v>34</v>
      </c>
      <c r="F1" s="22" t="s">
        <v>87</v>
      </c>
      <c r="G1" s="22" t="s">
        <v>35</v>
      </c>
      <c r="H1" s="22" t="s">
        <v>88</v>
      </c>
      <c r="I1" s="23" t="s">
        <v>60</v>
      </c>
      <c r="J1" s="23" t="s">
        <v>56</v>
      </c>
      <c r="K1" s="14" t="s">
        <v>110</v>
      </c>
    </row>
    <row r="2" spans="4:10" ht="15">
      <c r="D2" s="19"/>
      <c r="E2" s="19"/>
      <c r="F2" s="19"/>
      <c r="G2" s="19"/>
      <c r="H2" s="19"/>
      <c r="I2" s="19"/>
      <c r="J2" s="19"/>
    </row>
    <row r="3" spans="1:11" ht="15">
      <c r="A3" s="1">
        <v>1</v>
      </c>
      <c r="B3" s="4">
        <v>1139</v>
      </c>
      <c r="C3" s="3" t="s">
        <v>18</v>
      </c>
      <c r="D3" s="24">
        <v>757</v>
      </c>
      <c r="E3" s="24">
        <f>ROUNDDOWN(D3*'adat összesítő'!J3,-1)</f>
        <v>450</v>
      </c>
      <c r="F3" s="26">
        <f>ROUNDDOWN(D3*'adat összesítő'!K3,-2)</f>
        <v>1800</v>
      </c>
      <c r="G3" s="28">
        <v>1</v>
      </c>
      <c r="H3" s="4">
        <v>16</v>
      </c>
      <c r="I3" s="4" t="s">
        <v>54</v>
      </c>
      <c r="J3" s="24">
        <f aca="true" t="shared" si="0" ref="J3:J9">ROUNDDOWN(F3*0.85,-2)</f>
        <v>1500</v>
      </c>
      <c r="K3" s="3" t="s">
        <v>111</v>
      </c>
    </row>
    <row r="4" spans="1:14" s="13" customFormat="1" ht="15">
      <c r="A4" s="8">
        <v>2</v>
      </c>
      <c r="B4" s="9">
        <v>1139</v>
      </c>
      <c r="C4" s="10" t="s">
        <v>0</v>
      </c>
      <c r="D4" s="25">
        <v>1290</v>
      </c>
      <c r="E4" s="25">
        <f>ROUNDDOWN(D4*'adat összesítő'!J4,-1)</f>
        <v>770</v>
      </c>
      <c r="F4" s="27">
        <f>ROUNDDOWN(D4*'adat összesítő'!K4-15,-2)</f>
        <v>4500</v>
      </c>
      <c r="G4" s="29">
        <v>0.7</v>
      </c>
      <c r="H4" s="20">
        <v>16</v>
      </c>
      <c r="I4" s="9" t="s">
        <v>55</v>
      </c>
      <c r="J4" s="25">
        <f t="shared" si="0"/>
        <v>3800</v>
      </c>
      <c r="K4" s="13" t="s">
        <v>112</v>
      </c>
      <c r="L4" s="10"/>
      <c r="M4" s="10"/>
      <c r="N4" s="10"/>
    </row>
    <row r="5" spans="1:11" ht="15">
      <c r="A5" s="1">
        <v>3</v>
      </c>
      <c r="B5" s="4">
        <v>1131</v>
      </c>
      <c r="C5" s="2" t="s">
        <v>1</v>
      </c>
      <c r="D5" s="24">
        <v>1023</v>
      </c>
      <c r="E5" s="24">
        <f>ROUNDDOWN(D5*'adat összesítő'!J5,-1)</f>
        <v>610</v>
      </c>
      <c r="F5" s="26">
        <f>ROUNDDOWN(D5*'adat összesítő'!K5,-2)</f>
        <v>2500</v>
      </c>
      <c r="G5" s="28">
        <v>1</v>
      </c>
      <c r="H5" s="4">
        <v>16</v>
      </c>
      <c r="I5" s="19" t="s">
        <v>54</v>
      </c>
      <c r="J5" s="24">
        <f t="shared" si="0"/>
        <v>2100</v>
      </c>
      <c r="K5" s="3" t="s">
        <v>113</v>
      </c>
    </row>
    <row r="6" spans="1:11" ht="15">
      <c r="A6" s="1">
        <v>4</v>
      </c>
      <c r="B6" s="4">
        <v>1131</v>
      </c>
      <c r="C6" s="2" t="s">
        <v>2</v>
      </c>
      <c r="D6" s="24">
        <v>550</v>
      </c>
      <c r="E6" s="24">
        <f>ROUNDDOWN(D6*'adat összesítő'!J6,-1)</f>
        <v>330</v>
      </c>
      <c r="F6" s="26">
        <f>D6*'adat összesítő'!K6</f>
        <v>1100</v>
      </c>
      <c r="G6" s="31">
        <v>0.65</v>
      </c>
      <c r="H6" s="19">
        <v>14</v>
      </c>
      <c r="I6" s="4" t="s">
        <v>57</v>
      </c>
      <c r="J6" s="24">
        <f t="shared" si="0"/>
        <v>900</v>
      </c>
      <c r="K6" s="3" t="s">
        <v>114</v>
      </c>
    </row>
    <row r="7" spans="1:14" s="13" customFormat="1" ht="15">
      <c r="A7" s="8">
        <v>5</v>
      </c>
      <c r="B7" s="9">
        <v>1135</v>
      </c>
      <c r="C7" s="10" t="s">
        <v>3</v>
      </c>
      <c r="D7" s="25">
        <v>823</v>
      </c>
      <c r="E7" s="25">
        <f>ROUNDDOWN(D7*'adat összesítő'!J7,-1)</f>
        <v>530</v>
      </c>
      <c r="F7" s="27">
        <f>ROUNDDOWN(D7*'adat összesítő'!K7,-2)</f>
        <v>2800</v>
      </c>
      <c r="G7" s="30">
        <v>0.7</v>
      </c>
      <c r="H7" s="20">
        <v>22</v>
      </c>
      <c r="I7" s="9" t="s">
        <v>58</v>
      </c>
      <c r="J7" s="25">
        <f t="shared" si="0"/>
        <v>2300</v>
      </c>
      <c r="K7" s="13" t="s">
        <v>115</v>
      </c>
      <c r="L7" s="10"/>
      <c r="M7" s="10"/>
      <c r="N7" s="10"/>
    </row>
    <row r="8" spans="1:14" ht="15">
      <c r="A8" s="1">
        <v>6</v>
      </c>
      <c r="B8" s="4">
        <v>1135</v>
      </c>
      <c r="C8" s="2" t="s">
        <v>4</v>
      </c>
      <c r="D8" s="24">
        <v>1203</v>
      </c>
      <c r="E8" s="24">
        <f>ROUNDDOWN(D8*'adat összesítő'!J8,-1)</f>
        <v>720</v>
      </c>
      <c r="F8" s="26">
        <f>ROUNDDOWN(D8*'adat összesítő'!K8,-2)</f>
        <v>3000</v>
      </c>
      <c r="G8" s="28">
        <v>1</v>
      </c>
      <c r="H8" s="4">
        <v>16</v>
      </c>
      <c r="I8" s="4" t="s">
        <v>54</v>
      </c>
      <c r="J8" s="24">
        <f t="shared" si="0"/>
        <v>2500</v>
      </c>
      <c r="K8" s="3" t="s">
        <v>116</v>
      </c>
      <c r="N8" s="3"/>
    </row>
    <row r="9" spans="1:14" s="13" customFormat="1" ht="15">
      <c r="A9" s="8">
        <v>7</v>
      </c>
      <c r="B9" s="9">
        <v>1139</v>
      </c>
      <c r="C9" s="10" t="s">
        <v>5</v>
      </c>
      <c r="D9" s="25">
        <v>922</v>
      </c>
      <c r="E9" s="25">
        <f>ROUNDDOWN(D9*'adat összesítő'!J9,-1)</f>
        <v>550</v>
      </c>
      <c r="F9" s="27">
        <f>ROUNDDOWN(D9*'adat összesítő'!K9,-2)</f>
        <v>3200</v>
      </c>
      <c r="G9" s="29">
        <v>0.7</v>
      </c>
      <c r="H9" s="20">
        <v>16</v>
      </c>
      <c r="I9" s="9" t="s">
        <v>55</v>
      </c>
      <c r="J9" s="25">
        <f t="shared" si="0"/>
        <v>2700</v>
      </c>
      <c r="K9" s="13" t="s">
        <v>117</v>
      </c>
      <c r="L9" s="10"/>
      <c r="M9" s="10"/>
      <c r="N9" s="10"/>
    </row>
    <row r="10" spans="1:14" s="13" customFormat="1" ht="15">
      <c r="A10" s="95">
        <v>8</v>
      </c>
      <c r="B10" s="91">
        <v>1135</v>
      </c>
      <c r="C10" s="82" t="s">
        <v>32</v>
      </c>
      <c r="D10" s="81">
        <f>'adat összesítő'!F10+'adat összesítő'!F11+'adat összesítő'!F12</f>
        <v>3859</v>
      </c>
      <c r="E10" s="81">
        <f>ROUNDDOWN(D10*'adat összesítő'!J10,-1)</f>
        <v>2310</v>
      </c>
      <c r="F10" s="79">
        <f>ROUNDDOWN(D10*'adat összesítő'!K10,-2)</f>
        <v>9600</v>
      </c>
      <c r="G10" s="80">
        <v>1</v>
      </c>
      <c r="H10" s="91">
        <v>16</v>
      </c>
      <c r="I10" s="91" t="s">
        <v>54</v>
      </c>
      <c r="J10" s="81">
        <f>ROUNDDOWN(F10*0.85,-2)</f>
        <v>8100</v>
      </c>
      <c r="K10" s="110" t="s">
        <v>118</v>
      </c>
      <c r="L10" s="10"/>
      <c r="M10" s="10"/>
      <c r="N10" s="10"/>
    </row>
    <row r="11" spans="1:14" s="13" customFormat="1" ht="15">
      <c r="A11" s="95"/>
      <c r="B11" s="91"/>
      <c r="C11" s="83"/>
      <c r="D11" s="81"/>
      <c r="E11" s="81"/>
      <c r="F11" s="79"/>
      <c r="G11" s="80"/>
      <c r="H11" s="91"/>
      <c r="I11" s="76"/>
      <c r="J11" s="81"/>
      <c r="K11" s="111"/>
      <c r="L11" s="10"/>
      <c r="M11" s="10"/>
      <c r="N11" s="10"/>
    </row>
    <row r="12" spans="1:11" ht="15">
      <c r="A12" s="60">
        <v>9</v>
      </c>
      <c r="B12" s="61">
        <v>1139</v>
      </c>
      <c r="C12" s="62" t="s">
        <v>91</v>
      </c>
      <c r="D12" s="63">
        <v>580</v>
      </c>
      <c r="E12" s="63">
        <f>ROUNDDOWN(D12*'adat összesítő'!J13,-1)</f>
        <v>340</v>
      </c>
      <c r="F12" s="64">
        <f>ROUNDDOWN(D12*'adat összesítő'!K13,-2)</f>
        <v>1400</v>
      </c>
      <c r="G12" s="29">
        <v>0.7</v>
      </c>
      <c r="H12" s="65">
        <v>21</v>
      </c>
      <c r="I12" s="61" t="s">
        <v>58</v>
      </c>
      <c r="J12" s="63">
        <f>ROUNDDOWN(F12*0.85,-2)</f>
        <v>1100</v>
      </c>
      <c r="K12" s="3" t="s">
        <v>119</v>
      </c>
    </row>
    <row r="13" spans="1:11" ht="15">
      <c r="A13" s="87">
        <v>10</v>
      </c>
      <c r="B13" s="87">
        <v>1135</v>
      </c>
      <c r="C13" s="89" t="s">
        <v>90</v>
      </c>
      <c r="D13" s="75">
        <v>1262</v>
      </c>
      <c r="E13" s="75">
        <f>ROUNDDOWN(D13*'adat összesítő'!J14,-1)</f>
        <v>880</v>
      </c>
      <c r="F13" s="66">
        <f>ROUNDDOWN(D13*'adat összesítő'!K14,-2)</f>
        <v>5600</v>
      </c>
      <c r="G13" s="31">
        <v>0.7</v>
      </c>
      <c r="H13" s="78">
        <v>21</v>
      </c>
      <c r="I13" s="49" t="s">
        <v>58</v>
      </c>
      <c r="J13" s="24">
        <f>ROUNDDOWN(F13*0.85,-2)</f>
        <v>4700</v>
      </c>
      <c r="K13" s="111" t="s">
        <v>116</v>
      </c>
    </row>
    <row r="14" spans="1:11" ht="15">
      <c r="A14" s="87"/>
      <c r="B14" s="87"/>
      <c r="C14" s="89"/>
      <c r="D14" s="75"/>
      <c r="E14" s="75"/>
      <c r="F14" s="66">
        <f>ROUNDDOWN(D13*'adat összesítő'!K15,-2)</f>
        <v>5000</v>
      </c>
      <c r="G14" s="31">
        <v>0.5</v>
      </c>
      <c r="H14" s="78"/>
      <c r="I14" s="19"/>
      <c r="J14" s="24">
        <f>ROUNDDOWN(F14*0.85,-2)</f>
        <v>4200</v>
      </c>
      <c r="K14" s="112"/>
    </row>
    <row r="15" spans="1:11" ht="20.25" customHeight="1">
      <c r="A15" s="100" t="s">
        <v>109</v>
      </c>
      <c r="B15" s="95">
        <v>1135</v>
      </c>
      <c r="C15" s="95" t="s">
        <v>100</v>
      </c>
      <c r="D15" s="101">
        <v>2470</v>
      </c>
      <c r="E15" s="101">
        <f>ROUNDDOWN(D15*'adat összesítő'!J16,-1)</f>
        <v>1600</v>
      </c>
      <c r="F15" s="102">
        <f>ROUNDDOWN(D15*'adat összesítő'!K16,-2)</f>
        <v>6100</v>
      </c>
      <c r="G15" s="104">
        <v>0.7</v>
      </c>
      <c r="H15" s="77">
        <v>16</v>
      </c>
      <c r="I15" s="103" t="s">
        <v>54</v>
      </c>
      <c r="J15" s="101">
        <f>ROUNDDOWN(F15*0.85,-2)</f>
        <v>5100</v>
      </c>
      <c r="K15" s="111" t="s">
        <v>120</v>
      </c>
    </row>
    <row r="16" spans="1:11" ht="20.25" customHeight="1">
      <c r="A16" s="100"/>
      <c r="B16" s="95"/>
      <c r="C16" s="95"/>
      <c r="D16" s="101"/>
      <c r="E16" s="101"/>
      <c r="F16" s="102"/>
      <c r="G16" s="103"/>
      <c r="H16" s="77"/>
      <c r="I16" s="103"/>
      <c r="J16" s="101"/>
      <c r="K16" s="112"/>
    </row>
    <row r="17" spans="1:10" ht="16.5" customHeight="1">
      <c r="A17" s="99" t="s">
        <v>78</v>
      </c>
      <c r="B17" s="99"/>
      <c r="H17" s="48"/>
      <c r="I17" s="98"/>
      <c r="J17" s="98"/>
    </row>
    <row r="18" spans="2:10" ht="28.5" customHeight="1">
      <c r="B18" s="68" t="s">
        <v>103</v>
      </c>
      <c r="C18" s="68"/>
      <c r="D18" s="68"/>
      <c r="E18" s="68"/>
      <c r="F18" s="67"/>
      <c r="H18" s="38" t="s">
        <v>65</v>
      </c>
      <c r="J18" s="69" t="s">
        <v>67</v>
      </c>
    </row>
    <row r="19" spans="7:10" ht="15">
      <c r="G19" s="40"/>
      <c r="H19" s="40"/>
      <c r="I19" s="98" t="s">
        <v>68</v>
      </c>
      <c r="J19" s="98"/>
    </row>
    <row r="20" spans="7:10" ht="15">
      <c r="G20" s="40"/>
      <c r="H20" s="40"/>
      <c r="I20" s="98" t="s">
        <v>69</v>
      </c>
      <c r="J20" s="98"/>
    </row>
  </sheetData>
  <sheetProtection/>
  <mergeCells count="34">
    <mergeCell ref="A17:B17"/>
    <mergeCell ref="I17:J17"/>
    <mergeCell ref="A15:A16"/>
    <mergeCell ref="J15:J16"/>
    <mergeCell ref="C15:C16"/>
    <mergeCell ref="D15:D16"/>
    <mergeCell ref="E15:E16"/>
    <mergeCell ref="F15:F16"/>
    <mergeCell ref="I15:I16"/>
    <mergeCell ref="G15:G16"/>
    <mergeCell ref="I19:J19"/>
    <mergeCell ref="I20:J20"/>
    <mergeCell ref="K10:K11"/>
    <mergeCell ref="K13:K14"/>
    <mergeCell ref="K15:K16"/>
    <mergeCell ref="B1:C1"/>
    <mergeCell ref="A10:A11"/>
    <mergeCell ref="B10:B11"/>
    <mergeCell ref="E10:E11"/>
    <mergeCell ref="C10:C11"/>
    <mergeCell ref="D10:D11"/>
    <mergeCell ref="A13:A14"/>
    <mergeCell ref="I10:I11"/>
    <mergeCell ref="H10:H11"/>
    <mergeCell ref="J10:J11"/>
    <mergeCell ref="H15:H16"/>
    <mergeCell ref="H13:H14"/>
    <mergeCell ref="E13:E14"/>
    <mergeCell ref="F10:F11"/>
    <mergeCell ref="G10:G11"/>
    <mergeCell ref="B15:B16"/>
    <mergeCell ref="D13:D14"/>
    <mergeCell ref="B13:B14"/>
    <mergeCell ref="C13:C14"/>
  </mergeCells>
  <hyperlinks>
    <hyperlink ref="I19" r:id="rId1" display="info@v2g.hu"/>
  </hyperlinks>
  <printOptions horizontalCentered="1"/>
  <pageMargins left="0.7086614173228347" right="0.7086614173228347" top="0.5511811023622047" bottom="0.3937007874015748" header="0.31496062992125984" footer="0.31496062992125984"/>
  <pageSetup horizontalDpi="600" verticalDpi="600" orientation="landscape" paperSize="9" scale="98" r:id="rId2"/>
  <headerFooter alignWithMargins="0">
    <oddHeader>&amp;CBudapest, XIII. kerületi Önkormányzati tulajdonú telekingatlanok beépítése</oddHeader>
    <oddFooter xml:space="preserve">&amp;C 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A7">
      <selection activeCell="A29" sqref="A29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1</v>
      </c>
      <c r="B1" s="105"/>
      <c r="C1" s="105"/>
      <c r="D1" s="105"/>
    </row>
    <row r="2" spans="1:15" ht="15">
      <c r="A2" s="38" t="s">
        <v>61</v>
      </c>
      <c r="B2" s="39"/>
      <c r="C2" s="106">
        <v>1139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">
        <v>18</v>
      </c>
      <c r="D3" s="106"/>
    </row>
    <row r="4" spans="1:4" ht="15">
      <c r="A4" s="48" t="s">
        <v>24</v>
      </c>
      <c r="B4" s="39"/>
      <c r="C4" s="106">
        <v>26370</v>
      </c>
      <c r="D4" s="106"/>
    </row>
    <row r="5" spans="1:4" ht="15">
      <c r="A5" s="48" t="s">
        <v>25</v>
      </c>
      <c r="B5" s="39"/>
      <c r="C5" s="106" t="s">
        <v>12</v>
      </c>
      <c r="D5" s="106"/>
    </row>
    <row r="6" spans="1:4" ht="15">
      <c r="A6" s="48" t="s">
        <v>30</v>
      </c>
      <c r="B6" s="39"/>
      <c r="C6" s="106" t="s">
        <v>51</v>
      </c>
      <c r="D6" s="106"/>
    </row>
    <row r="7" spans="1:4" ht="33.75" customHeight="1">
      <c r="A7" s="48" t="s">
        <v>76</v>
      </c>
      <c r="B7" s="39"/>
      <c r="C7" s="106" t="s">
        <v>19</v>
      </c>
      <c r="D7" s="106"/>
    </row>
    <row r="8" spans="1:4" ht="15">
      <c r="A8" s="48" t="s">
        <v>75</v>
      </c>
      <c r="B8" s="39"/>
      <c r="C8" s="107" t="s">
        <v>28</v>
      </c>
      <c r="D8" s="107"/>
    </row>
    <row r="9" spans="1:4" ht="30" customHeight="1">
      <c r="A9" s="48" t="s">
        <v>77</v>
      </c>
      <c r="B9" s="39"/>
      <c r="C9" s="107" t="s">
        <v>52</v>
      </c>
      <c r="D9" s="107"/>
    </row>
    <row r="10" spans="1:4" ht="33.75" customHeight="1">
      <c r="A10" s="48" t="s">
        <v>62</v>
      </c>
      <c r="B10" s="39"/>
      <c r="C10" s="51">
        <v>757</v>
      </c>
      <c r="D10" s="46" t="s">
        <v>63</v>
      </c>
    </row>
    <row r="11" spans="1:4" ht="30" customHeight="1">
      <c r="A11" s="48" t="s">
        <v>64</v>
      </c>
      <c r="B11" s="50">
        <v>0.6</v>
      </c>
      <c r="C11" s="43">
        <f>'mutató összesítő'!E3</f>
        <v>450</v>
      </c>
      <c r="D11" s="46" t="s">
        <v>63</v>
      </c>
    </row>
    <row r="12" spans="1:4" ht="15">
      <c r="A12" s="48" t="s">
        <v>71</v>
      </c>
      <c r="B12" s="44">
        <v>2.5</v>
      </c>
      <c r="C12" s="43">
        <f>'mutató összesítő'!F3</f>
        <v>1800</v>
      </c>
      <c r="D12" s="46" t="s">
        <v>63</v>
      </c>
    </row>
    <row r="13" spans="1:3" ht="15">
      <c r="A13" s="48" t="s">
        <v>72</v>
      </c>
      <c r="B13" s="45">
        <v>1</v>
      </c>
      <c r="C13" s="39"/>
    </row>
    <row r="14" spans="1:3" ht="15">
      <c r="A14" s="48" t="s">
        <v>74</v>
      </c>
      <c r="B14" s="45">
        <v>0.2</v>
      </c>
      <c r="C14" s="39"/>
    </row>
    <row r="15" spans="1:3" ht="15">
      <c r="A15" s="48" t="s">
        <v>73</v>
      </c>
      <c r="B15" s="44">
        <v>16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összesítő'!I3</f>
        <v>P+FSZT+4EM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összesítő'!J3</f>
        <v>1500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s">
        <v>39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6" ht="14.25" customHeight="1"/>
    <row r="29" spans="1:4" ht="15">
      <c r="A29" s="48"/>
      <c r="C29" s="98"/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6">
    <mergeCell ref="C31:D31"/>
    <mergeCell ref="C32:D32"/>
    <mergeCell ref="C9:D9"/>
    <mergeCell ref="C8:D8"/>
    <mergeCell ref="A22:D22"/>
    <mergeCell ref="C17:D17"/>
    <mergeCell ref="A19:B19"/>
    <mergeCell ref="C30:D30"/>
    <mergeCell ref="A1:D1"/>
    <mergeCell ref="C29:D29"/>
    <mergeCell ref="C7:D7"/>
    <mergeCell ref="C5:D5"/>
    <mergeCell ref="C6:D6"/>
    <mergeCell ref="C4:D4"/>
    <mergeCell ref="C3:D3"/>
    <mergeCell ref="C2:D2"/>
  </mergeCells>
  <hyperlinks>
    <hyperlink ref="A22" r:id="rId1" display="http://www.budapest13.hu/terkepszolgaltatas/gateway.php?info&amp;lap=2&amp;id=2330"/>
    <hyperlink ref="C31" r:id="rId2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4"/>
  <headerFooter alignWithMargins="0">
    <oddHeader>&amp;LBudapest, XIII. kerületi Önkormányzati tulajdonú telekingatlanok beépítésének vizsgálata</oddHeader>
    <oddFooter>&amp;C&amp;G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A13">
      <selection activeCell="A29" sqref="A29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2</v>
      </c>
      <c r="B1" s="105"/>
      <c r="C1" s="105"/>
      <c r="D1" s="105"/>
    </row>
    <row r="2" spans="1:15" ht="15">
      <c r="A2" s="38" t="s">
        <v>61</v>
      </c>
      <c r="B2" s="39"/>
      <c r="C2" s="106">
        <f>'adat összesítő'!B4</f>
        <v>1139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tr">
        <f>'adat összesítő'!C4</f>
        <v>Kartács utca 14.</v>
      </c>
      <c r="D3" s="106"/>
    </row>
    <row r="4" spans="1:4" ht="15">
      <c r="A4" s="48" t="s">
        <v>24</v>
      </c>
      <c r="B4" s="39"/>
      <c r="C4" s="106">
        <f>'adat összesítő'!D4</f>
        <v>27468</v>
      </c>
      <c r="D4" s="106"/>
    </row>
    <row r="5" spans="1:4" ht="15">
      <c r="A5" s="48" t="s">
        <v>25</v>
      </c>
      <c r="B5" s="39"/>
      <c r="C5" s="106" t="str">
        <f>'adat összesítő'!E4</f>
        <v>L2-XIII-K</v>
      </c>
      <c r="D5" s="106"/>
    </row>
    <row r="6" spans="1:4" ht="15">
      <c r="A6" s="48" t="s">
        <v>30</v>
      </c>
      <c r="B6" s="39"/>
      <c r="C6" s="106" t="str">
        <f>'adat összesítő'!O4</f>
        <v>36/2003.(IX.22.)</v>
      </c>
      <c r="D6" s="106"/>
    </row>
    <row r="7" spans="1:4" ht="33.75" customHeight="1">
      <c r="A7" s="48" t="s">
        <v>76</v>
      </c>
      <c r="B7" s="39"/>
      <c r="C7" s="106" t="str">
        <f>'adat összesítő'!G4</f>
        <v>közbenső</v>
      </c>
      <c r="D7" s="106"/>
    </row>
    <row r="8" spans="1:4" ht="15">
      <c r="A8" s="48" t="s">
        <v>75</v>
      </c>
      <c r="B8" s="39"/>
      <c r="C8" s="107" t="str">
        <f>'adat összesítő'!H4</f>
        <v>keretes zártsorú</v>
      </c>
      <c r="D8" s="107"/>
    </row>
    <row r="9" spans="1:4" ht="30" customHeight="1">
      <c r="A9" s="48" t="s">
        <v>77</v>
      </c>
      <c r="B9" s="39"/>
      <c r="C9" s="107" t="str">
        <f>'adat összesítő'!I4</f>
        <v>vegyes lakó                                                       (kereskedelem  p+fszt+1 max 4000 nm)</v>
      </c>
      <c r="D9" s="107"/>
    </row>
    <row r="10" spans="1:4" ht="33.75" customHeight="1">
      <c r="A10" s="48" t="s">
        <v>62</v>
      </c>
      <c r="B10" s="39"/>
      <c r="C10" s="51">
        <f>'adat összesítő'!F4</f>
        <v>1290</v>
      </c>
      <c r="D10" s="46" t="s">
        <v>63</v>
      </c>
    </row>
    <row r="11" spans="1:4" ht="30" customHeight="1">
      <c r="A11" s="48" t="s">
        <v>64</v>
      </c>
      <c r="B11" s="50">
        <f>'adat összesítő'!J4</f>
        <v>0.6</v>
      </c>
      <c r="C11" s="43">
        <f>'mutató összesítő'!E4</f>
        <v>770</v>
      </c>
      <c r="D11" s="46" t="s">
        <v>63</v>
      </c>
    </row>
    <row r="12" spans="1:4" ht="15">
      <c r="A12" s="48" t="s">
        <v>71</v>
      </c>
      <c r="B12" s="44">
        <f>'adat összesítő'!K4</f>
        <v>3.5</v>
      </c>
      <c r="C12" s="43">
        <f>'mutató összesítő'!F4</f>
        <v>4500</v>
      </c>
      <c r="D12" s="46" t="s">
        <v>63</v>
      </c>
    </row>
    <row r="13" spans="1:3" ht="15">
      <c r="A13" s="48" t="s">
        <v>72</v>
      </c>
      <c r="B13" s="45">
        <f>'adat összesítő'!L4</f>
        <v>0.7</v>
      </c>
      <c r="C13" s="39"/>
    </row>
    <row r="14" spans="1:3" ht="15">
      <c r="A14" s="48" t="s">
        <v>74</v>
      </c>
      <c r="B14" s="45">
        <f>'adat összesítő'!M4</f>
        <v>0.3</v>
      </c>
      <c r="C14" s="39"/>
    </row>
    <row r="15" spans="1:3" ht="15">
      <c r="A15" s="48" t="s">
        <v>73</v>
      </c>
      <c r="B15" s="44">
        <f>'adat összesítő'!N4</f>
        <v>16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összesítő'!I4</f>
        <v>P+FSZT+4EM+T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összesítő'!J4</f>
        <v>3800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str">
        <f>'adat összesítő'!P4</f>
        <v>http://www.budapest13.hu/terkepszolgaltatas/gateway.php?info&amp;lap=2&amp;id=3249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6" ht="14.25" customHeight="1"/>
    <row r="29" spans="1:4" ht="15">
      <c r="A29" s="48"/>
      <c r="C29" s="98"/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6">
    <mergeCell ref="C31:D31"/>
    <mergeCell ref="C32:D32"/>
    <mergeCell ref="C9:D9"/>
    <mergeCell ref="C17:D17"/>
    <mergeCell ref="C29:D29"/>
    <mergeCell ref="C30:D30"/>
    <mergeCell ref="A19:B19"/>
    <mergeCell ref="A22:D22"/>
    <mergeCell ref="A1:D1"/>
    <mergeCell ref="C2:D2"/>
    <mergeCell ref="C3:D3"/>
    <mergeCell ref="C4:D4"/>
    <mergeCell ref="C5:D5"/>
    <mergeCell ref="C6:D6"/>
    <mergeCell ref="C7:D7"/>
    <mergeCell ref="C8:D8"/>
  </mergeCells>
  <hyperlinks>
    <hyperlink ref="C31" r:id="rId1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3"/>
  <headerFooter alignWithMargins="0">
    <oddHeader>&amp;LBudapest, XIII. kerületi Önkormányzati tulajdonú telekingatlanok beépítésének vizsgálata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A13">
      <selection activeCell="A29" sqref="A29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3</v>
      </c>
      <c r="B1" s="105"/>
      <c r="C1" s="105"/>
      <c r="D1" s="105"/>
    </row>
    <row r="2" spans="1:15" ht="15">
      <c r="A2" s="38" t="s">
        <v>61</v>
      </c>
      <c r="B2" s="39"/>
      <c r="C2" s="106">
        <f>'adat összesítő'!B5</f>
        <v>1131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tr">
        <f>'adat összesítő'!C5</f>
        <v>Reitter Ferenc utca 91.</v>
      </c>
      <c r="D3" s="106"/>
    </row>
    <row r="4" spans="1:4" ht="15">
      <c r="A4" s="48" t="s">
        <v>24</v>
      </c>
      <c r="B4" s="39"/>
      <c r="C4" s="106">
        <f>'adat összesítő'!D5</f>
        <v>27096</v>
      </c>
      <c r="D4" s="106"/>
    </row>
    <row r="5" spans="1:4" ht="15">
      <c r="A5" s="48" t="s">
        <v>25</v>
      </c>
      <c r="B5" s="39"/>
      <c r="C5" s="106" t="str">
        <f>'adat összesítő'!E5</f>
        <v>L2-XIII-V</v>
      </c>
      <c r="D5" s="106"/>
    </row>
    <row r="6" spans="1:4" ht="15">
      <c r="A6" s="48" t="s">
        <v>30</v>
      </c>
      <c r="B6" s="39"/>
      <c r="C6" s="106" t="str">
        <f>'adat összesítő'!O5</f>
        <v>nincs</v>
      </c>
      <c r="D6" s="106"/>
    </row>
    <row r="7" spans="1:4" ht="33.75" customHeight="1">
      <c r="A7" s="48" t="s">
        <v>76</v>
      </c>
      <c r="B7" s="39"/>
      <c r="C7" s="106" t="str">
        <f>'adat összesítő'!G5</f>
        <v>közbenső</v>
      </c>
      <c r="D7" s="106"/>
    </row>
    <row r="8" spans="1:4" ht="15">
      <c r="A8" s="48" t="s">
        <v>75</v>
      </c>
      <c r="B8" s="39"/>
      <c r="C8" s="107" t="str">
        <f>'adat összesítő'!H5</f>
        <v>zártsorú</v>
      </c>
      <c r="D8" s="107"/>
    </row>
    <row r="9" spans="1:4" ht="30" customHeight="1">
      <c r="A9" s="48" t="s">
        <v>77</v>
      </c>
      <c r="B9" s="39"/>
      <c r="C9" s="107" t="str">
        <f>'adat összesítő'!I5</f>
        <v>lakó, iroda, szolgáltatás, közintézmény (kereskedelem  p+fszt+1 max 1000 nm)</v>
      </c>
      <c r="D9" s="107"/>
    </row>
    <row r="10" spans="1:4" ht="33.75" customHeight="1">
      <c r="A10" s="48" t="s">
        <v>62</v>
      </c>
      <c r="B10" s="39"/>
      <c r="C10" s="51">
        <f>'adat összesítő'!F5</f>
        <v>1023</v>
      </c>
      <c r="D10" s="46" t="s">
        <v>63</v>
      </c>
    </row>
    <row r="11" spans="1:4" ht="30" customHeight="1">
      <c r="A11" s="48" t="s">
        <v>64</v>
      </c>
      <c r="B11" s="50">
        <f>'adat összesítő'!J5</f>
        <v>0.6</v>
      </c>
      <c r="C11" s="43">
        <f>'mutató összesítő'!E5</f>
        <v>610</v>
      </c>
      <c r="D11" s="46" t="s">
        <v>63</v>
      </c>
    </row>
    <row r="12" spans="1:4" ht="15">
      <c r="A12" s="48" t="s">
        <v>71</v>
      </c>
      <c r="B12" s="44">
        <f>'adat összesítő'!K5</f>
        <v>2.5</v>
      </c>
      <c r="C12" s="43">
        <f>'mutató összesítő'!F5</f>
        <v>2500</v>
      </c>
      <c r="D12" s="46" t="s">
        <v>63</v>
      </c>
    </row>
    <row r="13" spans="1:3" ht="15">
      <c r="A13" s="48" t="s">
        <v>72</v>
      </c>
      <c r="B13" s="45">
        <f>'adat összesítő'!L5</f>
        <v>1</v>
      </c>
      <c r="C13" s="39"/>
    </row>
    <row r="14" spans="1:3" ht="15">
      <c r="A14" s="48" t="s">
        <v>74</v>
      </c>
      <c r="B14" s="45">
        <f>'adat összesítő'!M5</f>
        <v>0.2</v>
      </c>
      <c r="C14" s="39"/>
    </row>
    <row r="15" spans="1:3" ht="15">
      <c r="A15" s="48" t="s">
        <v>73</v>
      </c>
      <c r="B15" s="44">
        <f>'adat összesítő'!N5</f>
        <v>16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összesítő'!I5</f>
        <v>P+FSZT+4EM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összesítő'!J5</f>
        <v>2100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str">
        <f>'adat összesítő'!P5</f>
        <v>http://www.budapest13.hu/terkepszolgaltatas/gateway.php?info&amp;lap=2&amp;id=2880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6" ht="14.25" customHeight="1"/>
    <row r="29" spans="1:4" ht="15">
      <c r="A29" s="48"/>
      <c r="C29" s="98"/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6">
    <mergeCell ref="C31:D31"/>
    <mergeCell ref="C32:D32"/>
    <mergeCell ref="C9:D9"/>
    <mergeCell ref="C17:D17"/>
    <mergeCell ref="C29:D29"/>
    <mergeCell ref="C30:D30"/>
    <mergeCell ref="A19:B19"/>
    <mergeCell ref="A22:D22"/>
    <mergeCell ref="A1:D1"/>
    <mergeCell ref="C2:D2"/>
    <mergeCell ref="C3:D3"/>
    <mergeCell ref="C4:D4"/>
    <mergeCell ref="C5:D5"/>
    <mergeCell ref="C6:D6"/>
    <mergeCell ref="C7:D7"/>
    <mergeCell ref="C8:D8"/>
  </mergeCells>
  <hyperlinks>
    <hyperlink ref="C31" r:id="rId1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3"/>
  <headerFooter alignWithMargins="0">
    <oddHeader>&amp;LBudapest, XIII. kerületi Önkormányzati tulajdonú telekingatlanok beépítésének vizsgálata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A10">
      <selection activeCell="A29" sqref="A29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5</v>
      </c>
      <c r="B1" s="105"/>
      <c r="C1" s="105"/>
      <c r="D1" s="105"/>
    </row>
    <row r="2" spans="1:15" ht="15">
      <c r="A2" s="38" t="s">
        <v>61</v>
      </c>
      <c r="B2" s="39"/>
      <c r="C2" s="106">
        <f>'adat összesítő'!B6</f>
        <v>1131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tr">
        <f>'adat összesítő'!C6</f>
        <v>Reitter Ferenc utca 161.</v>
      </c>
      <c r="D3" s="106"/>
    </row>
    <row r="4" spans="1:4" ht="15">
      <c r="A4" s="48" t="s">
        <v>24</v>
      </c>
      <c r="B4" s="39"/>
      <c r="C4" s="106" t="str">
        <f>'adat összesítő'!D6</f>
        <v>26734/1</v>
      </c>
      <c r="D4" s="106"/>
    </row>
    <row r="5" spans="1:4" ht="15">
      <c r="A5" s="48" t="s">
        <v>25</v>
      </c>
      <c r="B5" s="39"/>
      <c r="C5" s="106" t="str">
        <f>'adat összesítő'!E6</f>
        <v>L2-XIII-HZ</v>
      </c>
      <c r="D5" s="106"/>
    </row>
    <row r="6" spans="1:4" ht="15">
      <c r="A6" s="48" t="s">
        <v>30</v>
      </c>
      <c r="B6" s="39"/>
      <c r="C6" s="106" t="str">
        <f>'adat összesítő'!O6</f>
        <v>38/2003.(IX.22.)</v>
      </c>
      <c r="D6" s="106"/>
    </row>
    <row r="7" spans="1:4" ht="33.75" customHeight="1">
      <c r="A7" s="48" t="s">
        <v>76</v>
      </c>
      <c r="B7" s="39"/>
      <c r="C7" s="106" t="str">
        <f>'adat összesítő'!G6</f>
        <v>sarok</v>
      </c>
      <c r="D7" s="106"/>
    </row>
    <row r="8" spans="1:4" ht="15">
      <c r="A8" s="48" t="s">
        <v>75</v>
      </c>
      <c r="B8" s="39"/>
      <c r="C8" s="107" t="str">
        <f>'adat összesítő'!H6</f>
        <v>zártsorú</v>
      </c>
      <c r="D8" s="107"/>
    </row>
    <row r="9" spans="1:4" ht="30" customHeight="1">
      <c r="A9" s="48" t="s">
        <v>77</v>
      </c>
      <c r="B9" s="39"/>
      <c r="C9" s="107" t="str">
        <f>'adat összesítő'!I6</f>
        <v>vegyes lakó                                      (kereskedelem  p+fszt max 500 nm)</v>
      </c>
      <c r="D9" s="107"/>
    </row>
    <row r="10" spans="1:4" ht="33.75" customHeight="1">
      <c r="A10" s="48" t="s">
        <v>62</v>
      </c>
      <c r="B10" s="39"/>
      <c r="C10" s="51">
        <f>'adat összesítő'!F6</f>
        <v>550</v>
      </c>
      <c r="D10" s="46" t="s">
        <v>63</v>
      </c>
    </row>
    <row r="11" spans="1:4" ht="30" customHeight="1">
      <c r="A11" s="48" t="s">
        <v>64</v>
      </c>
      <c r="B11" s="50">
        <f>'adat összesítő'!J6</f>
        <v>0.6</v>
      </c>
      <c r="C11" s="43">
        <f>'mutató összesítő'!E6</f>
        <v>330</v>
      </c>
      <c r="D11" s="46" t="s">
        <v>63</v>
      </c>
    </row>
    <row r="12" spans="1:4" ht="15">
      <c r="A12" s="48" t="s">
        <v>71</v>
      </c>
      <c r="B12" s="44">
        <f>'adat összesítő'!K6</f>
        <v>2</v>
      </c>
      <c r="C12" s="43">
        <f>'mutató összesítő'!F6</f>
        <v>1100</v>
      </c>
      <c r="D12" s="46" t="s">
        <v>63</v>
      </c>
    </row>
    <row r="13" spans="1:3" ht="15">
      <c r="A13" s="48" t="s">
        <v>72</v>
      </c>
      <c r="B13" s="45">
        <f>'adat összesítő'!L6</f>
        <v>0.65</v>
      </c>
      <c r="C13" s="39"/>
    </row>
    <row r="14" spans="1:3" ht="15">
      <c r="A14" s="48" t="s">
        <v>74</v>
      </c>
      <c r="B14" s="45">
        <f>'adat összesítő'!M6</f>
        <v>0.25</v>
      </c>
      <c r="C14" s="39"/>
    </row>
    <row r="15" spans="1:3" ht="15">
      <c r="A15" s="48" t="s">
        <v>73</v>
      </c>
      <c r="B15" s="44">
        <f>'adat összesítő'!N6</f>
        <v>14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összesítő'!I6</f>
        <v>P+FSZT+3EM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összesítő'!J6</f>
        <v>900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e">
        <f>'adat összesítő'!#REF!</f>
        <v>#REF!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6" ht="14.25" customHeight="1"/>
    <row r="29" spans="1:4" ht="15">
      <c r="A29" s="48"/>
      <c r="C29" s="98"/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6">
    <mergeCell ref="C31:D31"/>
    <mergeCell ref="C32:D32"/>
    <mergeCell ref="C9:D9"/>
    <mergeCell ref="C17:D17"/>
    <mergeCell ref="C29:D29"/>
    <mergeCell ref="C30:D30"/>
    <mergeCell ref="A19:B19"/>
    <mergeCell ref="A22:D22"/>
    <mergeCell ref="A1:D1"/>
    <mergeCell ref="C2:D2"/>
    <mergeCell ref="C3:D3"/>
    <mergeCell ref="C4:D4"/>
    <mergeCell ref="C5:D5"/>
    <mergeCell ref="C6:D6"/>
    <mergeCell ref="C7:D7"/>
    <mergeCell ref="C8:D8"/>
  </mergeCells>
  <hyperlinks>
    <hyperlink ref="C31" r:id="rId1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3"/>
  <headerFooter alignWithMargins="0">
    <oddHeader>&amp;LBudapest, XIII. kerületi Önkormányzati tulajdonú telekingatlanok beépítésének vizsgálata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A16">
      <selection activeCell="A29" sqref="A29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6</v>
      </c>
      <c r="B1" s="105"/>
      <c r="C1" s="105"/>
      <c r="D1" s="105"/>
    </row>
    <row r="2" spans="1:15" ht="15">
      <c r="A2" s="38" t="s">
        <v>61</v>
      </c>
      <c r="B2" s="39"/>
      <c r="C2" s="106">
        <f>'adat összesítő'!B7</f>
        <v>1135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tr">
        <f>'adat összesítő'!C7</f>
        <v>Jász utca 80.</v>
      </c>
      <c r="D3" s="106"/>
    </row>
    <row r="4" spans="1:4" ht="15">
      <c r="A4" s="48" t="s">
        <v>24</v>
      </c>
      <c r="B4" s="39"/>
      <c r="C4" s="106">
        <f>'adat összesítő'!D7</f>
        <v>26392</v>
      </c>
      <c r="D4" s="106"/>
    </row>
    <row r="5" spans="1:4" ht="15">
      <c r="A5" s="48" t="s">
        <v>25</v>
      </c>
      <c r="B5" s="39"/>
      <c r="C5" s="106" t="str">
        <f>'adat összesítő'!E7</f>
        <v>I-XIII-V/HZ</v>
      </c>
      <c r="D5" s="106"/>
    </row>
    <row r="6" spans="1:4" ht="15">
      <c r="A6" s="48" t="s">
        <v>30</v>
      </c>
      <c r="B6" s="39"/>
      <c r="C6" s="106" t="str">
        <f>'adat összesítő'!O7</f>
        <v>nincs</v>
      </c>
      <c r="D6" s="106"/>
    </row>
    <row r="7" spans="1:4" ht="33.75" customHeight="1">
      <c r="A7" s="48" t="s">
        <v>76</v>
      </c>
      <c r="B7" s="39"/>
      <c r="C7" s="106" t="str">
        <f>'adat összesítő'!G7</f>
        <v>közbenső</v>
      </c>
      <c r="D7" s="106"/>
    </row>
    <row r="8" spans="1:4" ht="15">
      <c r="A8" s="48" t="s">
        <v>75</v>
      </c>
      <c r="B8" s="39"/>
      <c r="C8" s="107" t="str">
        <f>'adat összesítő'!H7</f>
        <v>zártsorú</v>
      </c>
      <c r="D8" s="107"/>
    </row>
    <row r="9" spans="1:4" ht="30" customHeight="1">
      <c r="A9" s="48" t="s">
        <v>77</v>
      </c>
      <c r="B9" s="39"/>
      <c r="C9" s="107" t="str">
        <f>'adat összesítő'!I7</f>
        <v>intézményi funkció</v>
      </c>
      <c r="D9" s="107"/>
    </row>
    <row r="10" spans="1:4" ht="33.75" customHeight="1">
      <c r="A10" s="48" t="s">
        <v>62</v>
      </c>
      <c r="B10" s="39"/>
      <c r="C10" s="51">
        <f>'adat összesítő'!F7</f>
        <v>823</v>
      </c>
      <c r="D10" s="46" t="s">
        <v>63</v>
      </c>
    </row>
    <row r="11" spans="1:4" ht="30" customHeight="1">
      <c r="A11" s="48" t="s">
        <v>64</v>
      </c>
      <c r="B11" s="50">
        <f>'adat összesítő'!J7</f>
        <v>0.65</v>
      </c>
      <c r="C11" s="43">
        <f>'mutató összesítő'!E7</f>
        <v>530</v>
      </c>
      <c r="D11" s="46" t="s">
        <v>63</v>
      </c>
    </row>
    <row r="12" spans="1:4" ht="15">
      <c r="A12" s="48" t="s">
        <v>71</v>
      </c>
      <c r="B12" s="44">
        <f>'adat összesítő'!K7</f>
        <v>3.5</v>
      </c>
      <c r="C12" s="43">
        <f>'mutató összesítő'!F7</f>
        <v>2800</v>
      </c>
      <c r="D12" s="46" t="s">
        <v>63</v>
      </c>
    </row>
    <row r="13" spans="1:3" ht="15">
      <c r="A13" s="48" t="s">
        <v>72</v>
      </c>
      <c r="B13" s="45">
        <f>'adat összesítő'!L7</f>
        <v>0.7</v>
      </c>
      <c r="C13" s="39"/>
    </row>
    <row r="14" spans="1:3" ht="15">
      <c r="A14" s="48" t="s">
        <v>74</v>
      </c>
      <c r="B14" s="45">
        <f>'adat összesítő'!M7</f>
        <v>0.3</v>
      </c>
      <c r="C14" s="39"/>
    </row>
    <row r="15" spans="1:3" ht="15">
      <c r="A15" s="48" t="s">
        <v>73</v>
      </c>
      <c r="B15" s="44">
        <f>'adat összesítő'!N7</f>
        <v>22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összesítő'!I7</f>
        <v>P+FSZT+5EM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összesítő'!J7</f>
        <v>2300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str">
        <f>'adat összesítő'!P7</f>
        <v>http://www.budapest13.hu/terkepszolgaltatas/gateway.php?info&amp;lap=2&amp;id=2345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6" ht="14.25" customHeight="1"/>
    <row r="29" spans="1:4" ht="15">
      <c r="A29" s="48"/>
      <c r="C29" s="98"/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6">
    <mergeCell ref="C31:D31"/>
    <mergeCell ref="C32:D32"/>
    <mergeCell ref="C9:D9"/>
    <mergeCell ref="C17:D17"/>
    <mergeCell ref="C29:D29"/>
    <mergeCell ref="C30:D30"/>
    <mergeCell ref="A19:B19"/>
    <mergeCell ref="A22:D22"/>
    <mergeCell ref="A1:D1"/>
    <mergeCell ref="C2:D2"/>
    <mergeCell ref="C3:D3"/>
    <mergeCell ref="C4:D4"/>
    <mergeCell ref="C5:D5"/>
    <mergeCell ref="C6:D6"/>
    <mergeCell ref="C7:D7"/>
    <mergeCell ref="C8:D8"/>
  </mergeCells>
  <hyperlinks>
    <hyperlink ref="C31" r:id="rId1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3"/>
  <headerFooter alignWithMargins="0">
    <oddHeader>&amp;LBudapest, XIII. kerületi Önkormányzati tulajdonú telekingatlanok beépítésének vizsgálata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A10">
      <selection activeCell="A29" sqref="A29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7</v>
      </c>
      <c r="B1" s="105"/>
      <c r="C1" s="105"/>
      <c r="D1" s="105"/>
    </row>
    <row r="2" spans="1:15" ht="15">
      <c r="A2" s="38" t="s">
        <v>61</v>
      </c>
      <c r="B2" s="39"/>
      <c r="C2" s="106">
        <f>'adat összesítő'!B8</f>
        <v>1135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tr">
        <f>'adat összesítő'!C8</f>
        <v>Frangepán utca 77.</v>
      </c>
      <c r="D3" s="106"/>
    </row>
    <row r="4" spans="1:4" ht="15">
      <c r="A4" s="48" t="s">
        <v>24</v>
      </c>
      <c r="B4" s="39"/>
      <c r="C4" s="106" t="str">
        <f>'adat összesítő'!D8</f>
        <v>27173/4</v>
      </c>
      <c r="D4" s="106"/>
    </row>
    <row r="5" spans="1:4" ht="15">
      <c r="A5" s="48" t="s">
        <v>25</v>
      </c>
      <c r="B5" s="39"/>
      <c r="C5" s="106" t="str">
        <f>'adat összesítő'!E8</f>
        <v>L2-XIII-V</v>
      </c>
      <c r="D5" s="106"/>
    </row>
    <row r="6" spans="1:4" ht="15">
      <c r="A6" s="48" t="s">
        <v>30</v>
      </c>
      <c r="B6" s="39"/>
      <c r="C6" s="106" t="str">
        <f>'adat összesítő'!O8</f>
        <v>nincs</v>
      </c>
      <c r="D6" s="106"/>
    </row>
    <row r="7" spans="1:4" ht="33.75" customHeight="1">
      <c r="A7" s="48" t="s">
        <v>76</v>
      </c>
      <c r="B7" s="39"/>
      <c r="C7" s="106" t="str">
        <f>'adat összesítő'!G8</f>
        <v>közbenső</v>
      </c>
      <c r="D7" s="106"/>
    </row>
    <row r="8" spans="1:4" ht="15">
      <c r="A8" s="48" t="s">
        <v>75</v>
      </c>
      <c r="B8" s="39"/>
      <c r="C8" s="107" t="str">
        <f>'adat összesítő'!H8</f>
        <v>zártsorú</v>
      </c>
      <c r="D8" s="107"/>
    </row>
    <row r="9" spans="1:4" ht="30" customHeight="1">
      <c r="A9" s="48" t="s">
        <v>77</v>
      </c>
      <c r="B9" s="39"/>
      <c r="C9" s="107" t="str">
        <f>'adat összesítő'!I8</f>
        <v>lakó, iroda, szolgáltatás, közintézmény (kereskedelem  p+fszt+1 max 1000 nm)</v>
      </c>
      <c r="D9" s="107"/>
    </row>
    <row r="10" spans="1:4" ht="33.75" customHeight="1">
      <c r="A10" s="48" t="s">
        <v>62</v>
      </c>
      <c r="B10" s="39"/>
      <c r="C10" s="51">
        <f>'adat összesítő'!F8</f>
        <v>1203</v>
      </c>
      <c r="D10" s="46" t="s">
        <v>63</v>
      </c>
    </row>
    <row r="11" spans="1:4" ht="30" customHeight="1">
      <c r="A11" s="48" t="s">
        <v>64</v>
      </c>
      <c r="B11" s="50">
        <f>'adat összesítő'!J8</f>
        <v>0.6</v>
      </c>
      <c r="C11" s="43">
        <f>'mutató összesítő'!E8</f>
        <v>720</v>
      </c>
      <c r="D11" s="46" t="s">
        <v>63</v>
      </c>
    </row>
    <row r="12" spans="1:4" ht="15">
      <c r="A12" s="48" t="s">
        <v>71</v>
      </c>
      <c r="B12" s="44">
        <f>'adat összesítő'!K8</f>
        <v>2.5</v>
      </c>
      <c r="C12" s="43">
        <f>'mutató összesítő'!F8</f>
        <v>3000</v>
      </c>
      <c r="D12" s="46" t="s">
        <v>63</v>
      </c>
    </row>
    <row r="13" spans="1:3" ht="15">
      <c r="A13" s="48" t="s">
        <v>72</v>
      </c>
      <c r="B13" s="45">
        <f>'adat összesítő'!L8</f>
        <v>1</v>
      </c>
      <c r="C13" s="39"/>
    </row>
    <row r="14" spans="1:3" ht="15">
      <c r="A14" s="48" t="s">
        <v>74</v>
      </c>
      <c r="B14" s="45">
        <f>'adat összesítő'!M8</f>
        <v>0.2</v>
      </c>
      <c r="C14" s="39"/>
    </row>
    <row r="15" spans="1:3" ht="15">
      <c r="A15" s="48" t="s">
        <v>73</v>
      </c>
      <c r="B15" s="44">
        <f>'adat összesítő'!N8</f>
        <v>16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összesítő'!I8</f>
        <v>P+FSZT+4EM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összesítő'!J8</f>
        <v>2500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str">
        <f>'adat összesítő'!P8</f>
        <v>http://www.budapest13.hu/terkepszolgaltatas/gateway.php?info&amp;lap=2&amp;id=2973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6" ht="14.25" customHeight="1"/>
    <row r="29" spans="1:4" ht="15">
      <c r="A29" s="48"/>
      <c r="C29" s="98"/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6">
    <mergeCell ref="C31:D31"/>
    <mergeCell ref="C32:D32"/>
    <mergeCell ref="C9:D9"/>
    <mergeCell ref="C17:D17"/>
    <mergeCell ref="C29:D29"/>
    <mergeCell ref="C30:D30"/>
    <mergeCell ref="A19:B19"/>
    <mergeCell ref="A22:D22"/>
    <mergeCell ref="A1:D1"/>
    <mergeCell ref="C2:D2"/>
    <mergeCell ref="C3:D3"/>
    <mergeCell ref="C4:D4"/>
    <mergeCell ref="C5:D5"/>
    <mergeCell ref="C6:D6"/>
    <mergeCell ref="C7:D7"/>
    <mergeCell ref="C8:D8"/>
  </mergeCells>
  <hyperlinks>
    <hyperlink ref="C31" r:id="rId1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3"/>
  <headerFooter alignWithMargins="0">
    <oddHeader>&amp;LBudapest, XIII. kerületi Önkormányzati tulajdonú telekingatlanok beépítésének vizsgálata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zoomScale="85" zoomScaleNormal="85" zoomScaleSheetLayoutView="85" zoomScalePageLayoutView="85" workbookViewId="0" topLeftCell="A10">
      <selection activeCell="A29" sqref="A29"/>
    </sheetView>
  </sheetViews>
  <sheetFormatPr defaultColWidth="9.140625" defaultRowHeight="15"/>
  <cols>
    <col min="1" max="1" width="31.28125" style="40" customWidth="1"/>
    <col min="2" max="2" width="7.140625" style="40" customWidth="1"/>
    <col min="3" max="3" width="37.140625" style="40" customWidth="1"/>
    <col min="4" max="4" width="5.7109375" style="40" customWidth="1"/>
    <col min="5" max="5" width="28.140625" style="40" customWidth="1"/>
    <col min="6" max="6" width="9.140625" style="40" customWidth="1"/>
    <col min="7" max="7" width="26.00390625" style="40" customWidth="1"/>
    <col min="8" max="16384" width="9.140625" style="40" customWidth="1"/>
  </cols>
  <sheetData>
    <row r="1" spans="1:4" ht="43.5" customHeight="1">
      <c r="A1" s="105">
        <v>8</v>
      </c>
      <c r="B1" s="105"/>
      <c r="C1" s="105"/>
      <c r="D1" s="105"/>
    </row>
    <row r="2" spans="1:15" ht="15">
      <c r="A2" s="38" t="s">
        <v>61</v>
      </c>
      <c r="B2" s="39"/>
      <c r="C2" s="106">
        <f>'adat összesítő'!B9</f>
        <v>1139</v>
      </c>
      <c r="D2" s="106"/>
      <c r="E2" s="41"/>
      <c r="F2" s="37"/>
      <c r="G2" s="37"/>
      <c r="H2" s="37"/>
      <c r="I2" s="41"/>
      <c r="J2" s="41"/>
      <c r="K2" s="41"/>
      <c r="L2" s="41"/>
      <c r="M2" s="41"/>
      <c r="O2" s="42"/>
    </row>
    <row r="3" spans="1:4" ht="15">
      <c r="A3" s="48" t="s">
        <v>23</v>
      </c>
      <c r="B3" s="39"/>
      <c r="C3" s="106" t="str">
        <f>'adat összesítő'!C9</f>
        <v>Kartács utca 8.</v>
      </c>
      <c r="D3" s="106"/>
    </row>
    <row r="4" spans="1:4" ht="15">
      <c r="A4" s="48" t="s">
        <v>24</v>
      </c>
      <c r="B4" s="39"/>
      <c r="C4" s="106">
        <f>'adat összesítő'!D9</f>
        <v>27504</v>
      </c>
      <c r="D4" s="106"/>
    </row>
    <row r="5" spans="1:4" ht="15">
      <c r="A5" s="48" t="s">
        <v>25</v>
      </c>
      <c r="B5" s="39"/>
      <c r="C5" s="106" t="str">
        <f>'adat összesítő'!E9</f>
        <v>L2-XIII-K</v>
      </c>
      <c r="D5" s="106"/>
    </row>
    <row r="6" spans="1:4" ht="15">
      <c r="A6" s="48" t="s">
        <v>30</v>
      </c>
      <c r="B6" s="39"/>
      <c r="C6" s="106" t="str">
        <f>'adat összesítő'!O9</f>
        <v>36/2003.(IX.22.)</v>
      </c>
      <c r="D6" s="106"/>
    </row>
    <row r="7" spans="1:4" ht="33.75" customHeight="1">
      <c r="A7" s="48" t="s">
        <v>76</v>
      </c>
      <c r="B7" s="39"/>
      <c r="C7" s="106" t="str">
        <f>'adat összesítő'!G9</f>
        <v>közbenső</v>
      </c>
      <c r="D7" s="106"/>
    </row>
    <row r="8" spans="1:4" ht="15">
      <c r="A8" s="48" t="s">
        <v>75</v>
      </c>
      <c r="B8" s="39"/>
      <c r="C8" s="107" t="str">
        <f>'adat összesítő'!H9</f>
        <v>keretes zártsorú</v>
      </c>
      <c r="D8" s="107"/>
    </row>
    <row r="9" spans="1:4" ht="30" customHeight="1">
      <c r="A9" s="48" t="s">
        <v>77</v>
      </c>
      <c r="B9" s="39"/>
      <c r="C9" s="107" t="str">
        <f>'adat összesítő'!I9</f>
        <v>vegyes lakó                                                                (kereskedelem p+fszt+1 max 4000 nm)</v>
      </c>
      <c r="D9" s="107"/>
    </row>
    <row r="10" spans="1:4" ht="33.75" customHeight="1">
      <c r="A10" s="48" t="s">
        <v>62</v>
      </c>
      <c r="B10" s="39"/>
      <c r="C10" s="51">
        <f>'adat összesítő'!F9</f>
        <v>922</v>
      </c>
      <c r="D10" s="46" t="s">
        <v>63</v>
      </c>
    </row>
    <row r="11" spans="1:4" ht="30" customHeight="1">
      <c r="A11" s="48" t="s">
        <v>64</v>
      </c>
      <c r="B11" s="50">
        <f>'adat összesítő'!J9</f>
        <v>0.6</v>
      </c>
      <c r="C11" s="43">
        <f>'mutató összesítő'!E9</f>
        <v>550</v>
      </c>
      <c r="D11" s="46" t="s">
        <v>63</v>
      </c>
    </row>
    <row r="12" spans="1:4" ht="15">
      <c r="A12" s="48" t="s">
        <v>71</v>
      </c>
      <c r="B12" s="44">
        <f>'adat összesítő'!K9</f>
        <v>3.5</v>
      </c>
      <c r="C12" s="43">
        <f>'mutató összesítő'!F9</f>
        <v>3200</v>
      </c>
      <c r="D12" s="46" t="s">
        <v>63</v>
      </c>
    </row>
    <row r="13" spans="1:3" ht="15">
      <c r="A13" s="48" t="s">
        <v>72</v>
      </c>
      <c r="B13" s="45">
        <f>'adat összesítő'!L9</f>
        <v>0.7</v>
      </c>
      <c r="C13" s="39"/>
    </row>
    <row r="14" spans="1:3" ht="15">
      <c r="A14" s="48" t="s">
        <v>74</v>
      </c>
      <c r="B14" s="45">
        <f>'adat összesítő'!M9</f>
        <v>0.3</v>
      </c>
      <c r="C14" s="39"/>
    </row>
    <row r="15" spans="1:3" ht="15">
      <c r="A15" s="48" t="s">
        <v>73</v>
      </c>
      <c r="B15" s="44">
        <f>'adat összesítő'!N9</f>
        <v>16</v>
      </c>
      <c r="C15" s="39"/>
    </row>
    <row r="16" ht="15">
      <c r="A16" s="48"/>
    </row>
    <row r="17" spans="1:4" ht="15">
      <c r="A17" s="48" t="s">
        <v>70</v>
      </c>
      <c r="C17" s="98" t="str">
        <f>'mutató összesítő'!I9</f>
        <v>P+FSZT+4EM+T</v>
      </c>
      <c r="D17" s="98"/>
    </row>
    <row r="18" ht="15">
      <c r="A18" s="48"/>
    </row>
    <row r="19" spans="1:4" ht="45" customHeight="1">
      <c r="A19" s="108" t="s">
        <v>79</v>
      </c>
      <c r="B19" s="108"/>
      <c r="C19" s="53">
        <f>'mutató összesítő'!J9</f>
        <v>2700</v>
      </c>
      <c r="D19" s="54" t="s">
        <v>63</v>
      </c>
    </row>
    <row r="20" ht="15">
      <c r="A20" s="48"/>
    </row>
    <row r="21" spans="1:2" ht="15">
      <c r="A21" s="47" t="s">
        <v>37</v>
      </c>
      <c r="B21" s="39"/>
    </row>
    <row r="22" spans="1:4" ht="30" customHeight="1">
      <c r="A22" s="107" t="str">
        <f>'adat összesítő'!P9</f>
        <v>http://www.budapest13.hu/terkepszolgaltatas/gateway.php?info&amp;lap=2&amp;id=3284</v>
      </c>
      <c r="B22" s="107"/>
      <c r="C22" s="107"/>
      <c r="D22" s="107"/>
    </row>
    <row r="23" ht="15">
      <c r="C23" s="52"/>
    </row>
    <row r="24" ht="28.5" customHeight="1">
      <c r="A24" s="47" t="s">
        <v>78</v>
      </c>
    </row>
    <row r="26" ht="14.25" customHeight="1"/>
    <row r="29" spans="1:4" ht="15">
      <c r="A29" s="48"/>
      <c r="C29" s="98"/>
      <c r="D29" s="98"/>
    </row>
    <row r="30" spans="1:4" ht="15">
      <c r="A30" s="48" t="s">
        <v>65</v>
      </c>
      <c r="C30" s="98" t="s">
        <v>67</v>
      </c>
      <c r="D30" s="98"/>
    </row>
    <row r="31" spans="3:4" ht="15">
      <c r="C31" s="98" t="s">
        <v>68</v>
      </c>
      <c r="D31" s="98"/>
    </row>
    <row r="32" spans="3:4" ht="15">
      <c r="C32" s="98" t="s">
        <v>69</v>
      </c>
      <c r="D32" s="98"/>
    </row>
  </sheetData>
  <sheetProtection/>
  <mergeCells count="16">
    <mergeCell ref="C31:D31"/>
    <mergeCell ref="C32:D32"/>
    <mergeCell ref="C9:D9"/>
    <mergeCell ref="C17:D17"/>
    <mergeCell ref="C29:D29"/>
    <mergeCell ref="C30:D30"/>
    <mergeCell ref="A19:B19"/>
    <mergeCell ref="A22:D22"/>
    <mergeCell ref="A1:D1"/>
    <mergeCell ref="C2:D2"/>
    <mergeCell ref="C3:D3"/>
    <mergeCell ref="C4:D4"/>
    <mergeCell ref="C5:D5"/>
    <mergeCell ref="C6:D6"/>
    <mergeCell ref="C7:D7"/>
    <mergeCell ref="C8:D8"/>
  </mergeCells>
  <hyperlinks>
    <hyperlink ref="C31" r:id="rId1" display="info@v2g.hu"/>
  </hyperlinks>
  <printOptions/>
  <pageMargins left="1.1023622047244095" right="0.7086614173228347" top="0.5520833333333334" bottom="0.7480314960629921" header="0.31496062992125984" footer="0.31496062992125984"/>
  <pageSetup horizontalDpi="600" verticalDpi="600" orientation="portrait" paperSize="9" r:id="rId3"/>
  <headerFooter alignWithMargins="0">
    <oddHeader>&amp;LBudapest, XIII. kerületi Önkormányzati tulajdonú telekingatlanok beépítésének vizsgálata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V2G</dc:creator>
  <cp:keywords/>
  <dc:description/>
  <cp:lastModifiedBy>kissnorbert</cp:lastModifiedBy>
  <cp:lastPrinted>2012-09-20T12:53:55Z</cp:lastPrinted>
  <dcterms:created xsi:type="dcterms:W3CDTF">2011-10-13T09:59:07Z</dcterms:created>
  <dcterms:modified xsi:type="dcterms:W3CDTF">2012-09-24T08:03:43Z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