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16" firstSheet="12" activeTab="24"/>
  </bookViews>
  <sheets>
    <sheet name="cimlapB" sheetId="1" r:id="rId1"/>
    <sheet name="02URLAP" sheetId="2" r:id="rId2"/>
    <sheet name="03URLAP" sheetId="3" r:id="rId3"/>
    <sheet name="04URLAP" sheetId="4" r:id="rId4"/>
    <sheet name="05URLAP" sheetId="5" r:id="rId5"/>
    <sheet name="06RURLAP" sheetId="6" r:id="rId6"/>
    <sheet name="07URLAP" sheetId="7" r:id="rId7"/>
    <sheet name="08URLAP" sheetId="8" r:id="rId8"/>
    <sheet name="09URLAP" sheetId="9" r:id="rId9"/>
    <sheet name="10RURLAP" sheetId="10" r:id="rId10"/>
    <sheet name="12URLAP" sheetId="11" r:id="rId11"/>
    <sheet name="16 URLAP" sheetId="12" r:id="rId12"/>
    <sheet name="17URLAP" sheetId="13" r:id="rId13"/>
    <sheet name="21URLAP" sheetId="14" r:id="rId14"/>
    <sheet name="2 oldal" sheetId="15" r:id="rId15"/>
    <sheet name="3 oldal" sheetId="16" r:id="rId16"/>
    <sheet name="22URLAP" sheetId="17" r:id="rId17"/>
    <sheet name="25URLAP" sheetId="18" r:id="rId18"/>
    <sheet name="26URLAP" sheetId="19" r:id="rId19"/>
    <sheet name="34űrlap" sheetId="20" r:id="rId20"/>
    <sheet name="35űrlap" sheetId="21" r:id="rId21"/>
    <sheet name="36ŰRLAP" sheetId="22" r:id="rId22"/>
    <sheet name="37űrlap" sheetId="23" r:id="rId23"/>
    <sheet name="43URLAP" sheetId="24" r:id="rId24"/>
    <sheet name="80 URLAP" sheetId="25" r:id="rId25"/>
  </sheets>
  <definedNames>
    <definedName name="_xlnm.Print_Titles" localSheetId="1">'02URLAP'!$1:$15</definedName>
    <definedName name="_xlnm.Print_Titles" localSheetId="2">'03URLAP'!$1:$14</definedName>
    <definedName name="_xlnm.Print_Titles" localSheetId="3">'04URLAP'!$1:$14</definedName>
    <definedName name="_xlnm.Print_Titles" localSheetId="4">'05URLAP'!$1:$15</definedName>
    <definedName name="_xlnm.Print_Titles" localSheetId="5">'06RURLAP'!$1:$15</definedName>
    <definedName name="_xlnm.Print_Titles" localSheetId="6">'07URLAP'!$1:$15</definedName>
    <definedName name="_xlnm.Print_Titles" localSheetId="7">'08URLAP'!$1:$15</definedName>
    <definedName name="_xlnm.Print_Titles" localSheetId="8">'09URLAP'!$1:$15</definedName>
    <definedName name="_xlnm.Print_Titles" localSheetId="9">'10RURLAP'!$1:$17</definedName>
    <definedName name="_xlnm.Print_Titles" localSheetId="10">'12URLAP'!$1:$13</definedName>
    <definedName name="_xlnm.Print_Titles" localSheetId="11">'16 URLAP'!$1:$13</definedName>
    <definedName name="_xlnm.Print_Titles" localSheetId="12">'17URLAP'!$1:$14</definedName>
    <definedName name="_xlnm.Print_Titles" localSheetId="14">'2 oldal'!$1:$12</definedName>
    <definedName name="_xlnm.Print_Titles" localSheetId="13">'21URLAP'!$1:$12</definedName>
    <definedName name="_xlnm.Print_Titles" localSheetId="16">'22URLAP'!$1:$14</definedName>
    <definedName name="_xlnm.Print_Titles" localSheetId="17">'25URLAP'!$1:$12</definedName>
    <definedName name="_xlnm.Print_Titles" localSheetId="18">'26URLAP'!$1:$11</definedName>
    <definedName name="_xlnm.Print_Titles" localSheetId="15">'3 oldal'!$1:$12</definedName>
    <definedName name="_xlnm.Print_Titles" localSheetId="19">'34űrlap'!$1:$14</definedName>
    <definedName name="_xlnm.Print_Titles" localSheetId="20">'35űrlap'!$1:$11</definedName>
    <definedName name="_xlnm.Print_Titles" localSheetId="23">'43URLAP'!$1:$14</definedName>
    <definedName name="_xlnm.Print_Titles" localSheetId="24">'80 URLAP'!$1:$15</definedName>
    <definedName name="_xlnm.Print_Area" localSheetId="2">'03URLAP'!$A$1:$AK$82</definedName>
    <definedName name="_xlnm.Print_Area" localSheetId="4">'05URLAP'!$A$1:$AK$54</definedName>
    <definedName name="_xlnm.Print_Area" localSheetId="6">'07URLAP'!$A$1:$AO$49</definedName>
    <definedName name="_xlnm.Print_Area" localSheetId="10">'12URLAP'!$A$1:$AK$50</definedName>
    <definedName name="_xlnm.Print_Area" localSheetId="11">'16 URLAP'!$A$1:$AP$71</definedName>
    <definedName name="_xlnm.Print_Area" localSheetId="12">'17URLAP'!$A$1:$AK$62</definedName>
    <definedName name="_xlnm.Print_Area" localSheetId="14">'2 oldal'!$A$1:$AZ$142</definedName>
    <definedName name="_xlnm.Print_Area" localSheetId="13">'21URLAP'!$A$1:$AZ$142</definedName>
    <definedName name="_xlnm.Print_Area" localSheetId="16">'22URLAP'!$A$1:$AZ$129</definedName>
    <definedName name="_xlnm.Print_Area" localSheetId="17">'25URLAP'!$A$1:$AK$50</definedName>
    <definedName name="_xlnm.Print_Area" localSheetId="18">'26URLAP'!$A$1:$AZ$38</definedName>
    <definedName name="_xlnm.Print_Area" localSheetId="15">'3 oldal'!$A$1:$AZ$142</definedName>
    <definedName name="_xlnm.Print_Area" localSheetId="19">'34űrlap'!$A$1:$BB$177</definedName>
    <definedName name="_xlnm.Print_Area" localSheetId="20">'35űrlap'!$A$1:$AU$34</definedName>
    <definedName name="_xlnm.Print_Area" localSheetId="21">'36ŰRLAP'!$A$1:$AO$70</definedName>
    <definedName name="_xlnm.Print_Area" localSheetId="23">'43URLAP'!$A$1:$AK$67</definedName>
    <definedName name="_xlnm.Print_Area" localSheetId="24">'80 URLAP'!$A$1:$BM$252</definedName>
  </definedNames>
  <calcPr fullCalcOnLoad="1"/>
</workbook>
</file>

<file path=xl/sharedStrings.xml><?xml version="1.0" encoding="utf-8"?>
<sst xmlns="http://schemas.openxmlformats.org/spreadsheetml/2006/main" count="7179" uniqueCount="2060">
  <si>
    <t>Támogatási kölcsönök visszatérülése államháztartáson kívülről  (193-194-ből, 273-274-ből) (=10/42)</t>
  </si>
  <si>
    <t>196</t>
  </si>
  <si>
    <t>Támogatási kölcsönök igénybevétele államháztartáson belülről (435-436-ból, 456-457-ből) (=10/59)</t>
  </si>
  <si>
    <t>197</t>
  </si>
  <si>
    <t>Osztalékok, üzemeltetési és koncessziós díjak (933-ból, 935) (=08/10+16/34+16/35) [vagy 11/4]</t>
  </si>
  <si>
    <t>198</t>
  </si>
  <si>
    <t>Pénzügyi befektetések bevételeiből részesedések (171, 933-ból) (=08/13)</t>
  </si>
  <si>
    <t>199</t>
  </si>
  <si>
    <t>Saját bevételek és átvett pénzeszközök</t>
  </si>
  <si>
    <t xml:space="preserve"> (100+…+106+115+…+121+138+150+163+194+…+199)</t>
  </si>
  <si>
    <t>200</t>
  </si>
  <si>
    <t>201</t>
  </si>
  <si>
    <t>Felügyeleti szervtől kapott támogatás (941) (=09/05)</t>
  </si>
  <si>
    <t>202</t>
  </si>
  <si>
    <t>Tárgyévi kiadások és bevételek egyenlege</t>
  </si>
  <si>
    <t xml:space="preserve"> (99-200-201-202)</t>
  </si>
  <si>
    <t>203</t>
  </si>
  <si>
    <t>Pénzforgalom nélküli bevételek (98) (=10/64)</t>
  </si>
  <si>
    <t>204</t>
  </si>
  <si>
    <t>Rövid lejáratú hitelek törlesztése (451-454-ből)  (=06/70+72+75)</t>
  </si>
  <si>
    <t>205</t>
  </si>
  <si>
    <t>Likvid hitelek törlesztése (=06/71)</t>
  </si>
  <si>
    <t>206</t>
  </si>
  <si>
    <t>Hosszú lejáratú hitelek törlesztése (431-432-ből) (=06/68+69)</t>
  </si>
  <si>
    <t>207</t>
  </si>
  <si>
    <t>Forgatási célú belföldi értékpapírok beváltása  (455-ből) (=06/79)</t>
  </si>
  <si>
    <t>208</t>
  </si>
  <si>
    <t>Forgatási célú értékpapírok vásárlása  (291, 292, 293-ból, 294-ből, 295-ből) (=06/78+83)</t>
  </si>
  <si>
    <t>209</t>
  </si>
  <si>
    <t>Befektetési célú belföldi értékpapírok beváltása (434-ből) (=06/80)</t>
  </si>
  <si>
    <t>210</t>
  </si>
  <si>
    <t>Befektetési célú értékpapírok vásárlása (172-ből, 173, 174-ből) (=05/35+36+37)</t>
  </si>
  <si>
    <t>211</t>
  </si>
  <si>
    <t>Befektetési célú külföldi értékpapírok beváltása (434-ből) (=06/84)</t>
  </si>
  <si>
    <t>212</t>
  </si>
  <si>
    <t>Hiteltörlesztés külföldre (433) (=06/85+...+88)</t>
  </si>
  <si>
    <t>213</t>
  </si>
  <si>
    <t>Egyéb finanszírozás kiadásai (39) (=06/122)</t>
  </si>
  <si>
    <t>214</t>
  </si>
  <si>
    <t xml:space="preserve">Finanszírozási kiadások </t>
  </si>
  <si>
    <t>(205+…+214)</t>
  </si>
  <si>
    <t>215</t>
  </si>
  <si>
    <t>Rövid lejáratú hitelek felvétele (451-454-ből) (=10/65+67+72)</t>
  </si>
  <si>
    <t>216</t>
  </si>
  <si>
    <t>Likvid hitelek felvétele (=10/66)</t>
  </si>
  <si>
    <t>217</t>
  </si>
  <si>
    <t>Hosszú lejáratú hitelek felvétele (431-432-ből) (=10/68+69)</t>
  </si>
  <si>
    <t>218</t>
  </si>
  <si>
    <t>Forgatási célú belföldi értékpapírok kibocsátása (455-ből) (=10/76)</t>
  </si>
  <si>
    <t>219</t>
  </si>
  <si>
    <t>Forgatási célú értékpapírok értékesítése (291, 292, 293-ból, 294-ből, 295-ből) (=10/75+80)</t>
  </si>
  <si>
    <t>220</t>
  </si>
  <si>
    <t>Befektetési célú belföldi értékpapírok kibocsátása (434-ből) (=10/77)</t>
  </si>
  <si>
    <t>221</t>
  </si>
  <si>
    <t>Befektetési célú értékpapírok értékesítése (933-ból) (=08/14+15+16)</t>
  </si>
  <si>
    <t>222</t>
  </si>
  <si>
    <t>Befektetési célú külföldi értékpapírok kibocsátása (434-ből) (=10/81)</t>
  </si>
  <si>
    <t>223</t>
  </si>
  <si>
    <t>Hitelfelvétel külföldről (433) (=10/82+...+85)</t>
  </si>
  <si>
    <t>224</t>
  </si>
  <si>
    <t>Egyéb finanszírozás bevételei (48) (=10/119)</t>
  </si>
  <si>
    <t>225</t>
  </si>
  <si>
    <t xml:space="preserve">Finanszírozási bevételek  </t>
  </si>
  <si>
    <t>(216+…+225)</t>
  </si>
  <si>
    <t>226</t>
  </si>
  <si>
    <t xml:space="preserve">Finanszírozás összesen </t>
  </si>
  <si>
    <t>(204-215+226 = 203)</t>
  </si>
  <si>
    <t>227</t>
  </si>
  <si>
    <t>Államháztartáson belülről kapott továbbadási (lebonyolítási) célú kiadás összesen (3971, 3972) (=06/107)</t>
  </si>
  <si>
    <t>228</t>
  </si>
  <si>
    <t>Államháztartáson kívülről kapott továbbadási (lebonyolítási) célú kiadás összesen (3973, 3974) (=06/118)</t>
  </si>
  <si>
    <t>229</t>
  </si>
  <si>
    <t>Államháztartáson belülről kapott továbbadási (lebonyolítási) célú bevétel összesen (4871, 4872) (=10/104)</t>
  </si>
  <si>
    <t>230</t>
  </si>
  <si>
    <t>Államháztartáson kívülről kapott továbbadási (lebonyolítási) célú bevétel összesen (4873, 4874) (=10/115)</t>
  </si>
  <si>
    <t>231</t>
  </si>
  <si>
    <t>Pénzkészlet  (pénztárak, betétkönyvek, költségvetési bankszámlák) változása (31-32)</t>
  </si>
  <si>
    <t>232</t>
  </si>
  <si>
    <t>(200+201+202+58-99-215+226-228-229+230+231)</t>
  </si>
  <si>
    <t>Pénzkészlet január 1-jén (=24/05)</t>
  </si>
  <si>
    <t>233</t>
  </si>
  <si>
    <t xml:space="preserve">Pénzkészlet a tárgyidőszak végén (31-32) (=24/12)            </t>
  </si>
  <si>
    <t>(232+233)</t>
  </si>
  <si>
    <t>234</t>
  </si>
  <si>
    <t xml:space="preserve">Foglalkoztatottak létszáma (fő) - időszakra </t>
  </si>
  <si>
    <t>235</t>
  </si>
  <si>
    <t>Munkajogi létszám a tárgyidőszak végén</t>
  </si>
  <si>
    <t>236</t>
  </si>
  <si>
    <r>
      <t>Működési célú pénzeszközátadás non-profit szervezeteknek (381-ből)  (=04/58</t>
    </r>
    <r>
      <rPr>
        <sz val="10"/>
        <rFont val="Arial"/>
        <family val="2"/>
      </rPr>
      <t>)</t>
    </r>
  </si>
  <si>
    <r>
      <t>Működési célú pénzeszközátadás háztartásoknak (381-ből)  (=04/59</t>
    </r>
    <r>
      <rPr>
        <sz val="10"/>
        <rFont val="Arial"/>
        <family val="2"/>
      </rPr>
      <t>)</t>
    </r>
  </si>
  <si>
    <r>
      <t>Működési célú pénzeszközátadás pénzügyi vállalkozásoknak  (381-ből)  (=04/60-ból</t>
    </r>
    <r>
      <rPr>
        <sz val="10"/>
        <rFont val="Arial"/>
        <family val="2"/>
      </rPr>
      <t>)</t>
    </r>
  </si>
  <si>
    <r>
      <t xml:space="preserve">Működési célú, a Római Szerződés 87. cikkének (1) bekezdése szerinti pénzeszközátadás egyéb vállalkozásoknak (381-ből) </t>
    </r>
    <r>
      <rPr>
        <i/>
        <sz val="10"/>
        <rFont val="Arial"/>
        <family val="2"/>
      </rPr>
      <t xml:space="preserve"> </t>
    </r>
  </si>
  <si>
    <r>
      <t xml:space="preserve"> (10</t>
    </r>
    <r>
      <rPr>
        <i/>
        <sz val="10"/>
        <color indexed="10"/>
        <rFont val="Arial"/>
        <family val="2"/>
      </rPr>
      <t>8</t>
    </r>
    <r>
      <rPr>
        <i/>
        <sz val="10"/>
        <rFont val="Arial"/>
        <family val="2"/>
      </rPr>
      <t>+...+11</t>
    </r>
    <r>
      <rPr>
        <i/>
        <sz val="10"/>
        <color indexed="10"/>
        <rFont val="Arial"/>
        <family val="2"/>
      </rPr>
      <t>4</t>
    </r>
    <r>
      <rPr>
        <i/>
        <sz val="10"/>
        <rFont val="Arial"/>
        <family val="2"/>
      </rPr>
      <t>)</t>
    </r>
  </si>
  <si>
    <r>
      <t>Önkormányzat költségvetési támogatása (942-947) (=09/06=16/5</t>
    </r>
    <r>
      <rPr>
        <b/>
        <sz val="10"/>
        <rFont val="Arial"/>
        <family val="2"/>
      </rPr>
      <t>8</t>
    </r>
    <r>
      <rPr>
        <b/>
        <sz val="10"/>
        <rFont val="Arial"/>
        <family val="2"/>
      </rPr>
      <t>) [vagy 11/7+8+23+24+25+26]</t>
    </r>
  </si>
  <si>
    <t>az Állami Számvevőszék elnökhelyettese</t>
  </si>
  <si>
    <t>000028</t>
  </si>
  <si>
    <t>egyéb választott tisztségviselő (vezető)</t>
  </si>
  <si>
    <t>000029</t>
  </si>
  <si>
    <t>egyéb választott tisztségviselő (nem vezető)</t>
  </si>
  <si>
    <t>000030</t>
  </si>
  <si>
    <t>polgármester, főpolgármester</t>
  </si>
  <si>
    <t>000032</t>
  </si>
  <si>
    <t>helyi önkormányzati képviselő-testület tagja</t>
  </si>
  <si>
    <t>000033</t>
  </si>
  <si>
    <t>megyei közgyűlés tagja</t>
  </si>
  <si>
    <t>000040</t>
  </si>
  <si>
    <t>alpolgármester, főpolgármester-helyettes</t>
  </si>
  <si>
    <t>000042</t>
  </si>
  <si>
    <t>megyei közgyűlés elnöke</t>
  </si>
  <si>
    <t>000043</t>
  </si>
  <si>
    <t>megyei közgyűlés alelnöke</t>
  </si>
  <si>
    <t>VÁLASZTOTT TISZTSÉGVISELŐK ÖSSZESEN: (01+...+18)</t>
  </si>
  <si>
    <t>számvevő igazgató</t>
  </si>
  <si>
    <t>számvevő igazgató-helyettes</t>
  </si>
  <si>
    <t>számvevő főtanácsos</t>
  </si>
  <si>
    <t>101060 - 101080</t>
  </si>
  <si>
    <t>I.  besorolási osztály összesen</t>
  </si>
  <si>
    <t>102010 - 102170, 
105140, 105160</t>
  </si>
  <si>
    <t>II. besorolási osztály összesen</t>
  </si>
  <si>
    <t>103010-103060</t>
  </si>
  <si>
    <t>III. besorolási osztály összesen</t>
  </si>
  <si>
    <t>ÁLLAMI SZÁMVEVŐSZÉK ÖSSZESEN: (20+...+25)</t>
  </si>
  <si>
    <t>Gazdasági Versenyhivatal elnöke</t>
  </si>
  <si>
    <t>Gazdasági Versenyhivatal elnökhelyettese</t>
  </si>
  <si>
    <t>Versenytanács tagja</t>
  </si>
  <si>
    <t>vizsgáló irodavezető</t>
  </si>
  <si>
    <t>vizsgáló vezető főtanácsos</t>
  </si>
  <si>
    <t>vizsgáló főtanácsos</t>
  </si>
  <si>
    <t>101010 - 101170</t>
  </si>
  <si>
    <t>I. besorolási osztály összesen</t>
  </si>
  <si>
    <t xml:space="preserve">102010 - 102170, 105140, 105160 </t>
  </si>
  <si>
    <t>103010 - 103060</t>
  </si>
  <si>
    <t>GAZDASÁGI VERSENYHIVATAL ÖSSZESEN:  (27+…+35)</t>
  </si>
  <si>
    <t>miniszterelnök</t>
  </si>
  <si>
    <t>miniszter</t>
  </si>
  <si>
    <t>államtitkár</t>
  </si>
  <si>
    <t>államtitkárnak minősülő vezető</t>
  </si>
  <si>
    <t>szakállamtitkár</t>
  </si>
  <si>
    <t>szakállamtitkárnak minősülő vezető</t>
  </si>
  <si>
    <t>főosztályvezető</t>
  </si>
  <si>
    <t>főosztályvezető-helyettes</t>
  </si>
  <si>
    <t>osztályvezető</t>
  </si>
  <si>
    <t>ügykezelő osztályvezető</t>
  </si>
  <si>
    <t>1-2. pozíció: 11</t>
  </si>
  <si>
    <t>1-2. pozíció: 11
3-4. pozíció: 18, 19, 60, 70, 80</t>
  </si>
  <si>
    <t>II.  besorolási osztály összesen</t>
  </si>
  <si>
    <t>III.  besorolási osztály összesen</t>
  </si>
  <si>
    <t>1-2. pozíció: 12</t>
  </si>
  <si>
    <t>1-2. pozíció: 12
3-4. pozíció: 80</t>
  </si>
  <si>
    <t>1-2. pozíció: 13</t>
  </si>
  <si>
    <t>1-2. pozíció: 13
3-4. pozíció: 80</t>
  </si>
  <si>
    <t>KÖZPONTI SZERVEK KÖZTISZTVISELŐI ÖSSZESEN: (37+…+47+49…+57+59+…+65+67+68)</t>
  </si>
  <si>
    <t>főjegyző</t>
  </si>
  <si>
    <t>jegyző</t>
  </si>
  <si>
    <t>140050</t>
  </si>
  <si>
    <t>aljegyző</t>
  </si>
  <si>
    <t>1-2. pozíció: 14</t>
  </si>
  <si>
    <t>1-2. pozíció: 14
3-4. pozíció: 18,19,80</t>
  </si>
  <si>
    <t>körjegyző</t>
  </si>
  <si>
    <t>150050</t>
  </si>
  <si>
    <t>1-2. pozíció: 15</t>
  </si>
  <si>
    <t>1-2. pozíció: 15
3-4. pozíció: 80</t>
  </si>
  <si>
    <t>ÖNKORMÁNYZATI KÖZTISZTVISELŐK ÖSSZESEN: (70+...+76+78+…+85+87+88)</t>
  </si>
  <si>
    <t>igazgató (főigazgató)</t>
  </si>
  <si>
    <t>igazgatóhelyettes (főigazgató-helyettes)</t>
  </si>
  <si>
    <t>más vezető beosztás</t>
  </si>
  <si>
    <t>főtanácsos</t>
  </si>
  <si>
    <t>főmunkatárs</t>
  </si>
  <si>
    <t>tanácsos</t>
  </si>
  <si>
    <t>munkatárs</t>
  </si>
  <si>
    <t>301010 - 301140</t>
  </si>
  <si>
    <t>"A" fizetési  osztály összesen</t>
  </si>
  <si>
    <t>302010 - 302140</t>
  </si>
  <si>
    <t>"B" fizetési osztály összesen</t>
  </si>
  <si>
    <t>303010 - 303140</t>
  </si>
  <si>
    <t>"C" fizetési osztály  összesen</t>
  </si>
  <si>
    <t>304010 - 304140</t>
  </si>
  <si>
    <t>"D" fizetési osztály  öszzesen</t>
  </si>
  <si>
    <t>305010 - 305140</t>
  </si>
  <si>
    <t>"E" fizetési  osztály  összesen</t>
  </si>
  <si>
    <t>306010 - 306140</t>
  </si>
  <si>
    <t>"F" fizetési osztály  összesen</t>
  </si>
  <si>
    <t>307010 - 307140</t>
  </si>
  <si>
    <t>"G" fizetési osztály  összesen</t>
  </si>
  <si>
    <t>308010 - 308140</t>
  </si>
  <si>
    <t>"H" fizetési osztály  összesen</t>
  </si>
  <si>
    <t>309010 - 309140</t>
  </si>
  <si>
    <t>"I" fizetési osztály  összesen</t>
  </si>
  <si>
    <t>300010 - 300140</t>
  </si>
  <si>
    <t xml:space="preserve">"J" fizetési osztály  összesen </t>
  </si>
  <si>
    <t>300211 - 300450</t>
  </si>
  <si>
    <t>kutató, felsőoktatásban oktató</t>
  </si>
  <si>
    <t>KÖZALKALMAZOTTAK ÖSSZESEN:  (90+...+110)</t>
  </si>
  <si>
    <t>210010 - 210100
220010 - 220100</t>
  </si>
  <si>
    <t>Legfelsőbb Bíróság bírája, Legfőbb  Ügyészség ügyésze</t>
  </si>
  <si>
    <t>211010 - 211100
221010 - 221100</t>
  </si>
  <si>
    <t>ítélőtábla bírája, fellebbviteli főügyészség ügyésze</t>
  </si>
  <si>
    <t>212010 - 212100
222010 - 222100</t>
  </si>
  <si>
    <t>megyei bírósági bíró, megyei főügyészség ügyésze</t>
  </si>
  <si>
    <t>213010 - 213100
223010 - 213100</t>
  </si>
  <si>
    <t>helyi bírósági bíró, helyi ügyészség ügyésze</t>
  </si>
  <si>
    <t>214010 - 214040
224010 - 224040</t>
  </si>
  <si>
    <t>titkár</t>
  </si>
  <si>
    <t>215010 - 215040
225010 - 225040</t>
  </si>
  <si>
    <t>fogalmazó</t>
  </si>
  <si>
    <t>216010 - 216140
226010 - 226140
236010 - 236140</t>
  </si>
  <si>
    <t>tisztviselő felsőfokú végzettséggel</t>
  </si>
  <si>
    <t>217010 - 217140
227010 - 227140
237010 - 237140</t>
  </si>
  <si>
    <t>tisztviselő és írnok középfokú végzettséggel</t>
  </si>
  <si>
    <t>219000, 229000,
239000</t>
  </si>
  <si>
    <t>fizikai alkalmazott</t>
  </si>
  <si>
    <t>BÍRÁK, ÜGYÉSZEK, IGAZSÁGÜGYI ALKALMAZOTTAK ÖSSZESEN: (112+...+120)</t>
  </si>
  <si>
    <t>4271603 - 4871603</t>
  </si>
  <si>
    <t>országos parancsnok</t>
  </si>
  <si>
    <t>4272503 - 4872603</t>
  </si>
  <si>
    <t>országos parancsnok-helyettes</t>
  </si>
  <si>
    <t>4273501 - 4873507</t>
  </si>
  <si>
    <t>4274501 - 4874507</t>
  </si>
  <si>
    <t>4275401 - 4875507</t>
  </si>
  <si>
    <t>4281501 - 4881507</t>
  </si>
  <si>
    <t>főosztályvezetőnek minősülő vezető</t>
  </si>
  <si>
    <t>4282501 - 4882507</t>
  </si>
  <si>
    <t>főosztályvezető-helyettesnek minősülő vezető</t>
  </si>
  <si>
    <t>4283401 - 4883507</t>
  </si>
  <si>
    <t>osztályvezetőnek minősülő vezető</t>
  </si>
  <si>
    <t>3-4. pozíció: 01-20</t>
  </si>
  <si>
    <t>3-4. pozíció: 51-67</t>
  </si>
  <si>
    <t>RENDVÉDELMI SZERVEK ÖSSZESEN: (122+...+131)</t>
  </si>
  <si>
    <t>Tábornokok, tisztek</t>
  </si>
  <si>
    <t>Zászlósok, tiszthelyettesek</t>
  </si>
  <si>
    <t>Diplomáciai szolgálatot teljesítők</t>
  </si>
  <si>
    <t>Szerződéses sorkatonák</t>
  </si>
  <si>
    <t xml:space="preserve">HONVÉDELMI MINISZTÉRIUM SZERVEI ÖSSZESEN: (133+..+136) </t>
  </si>
  <si>
    <t>800510, 800530, 800550, 800570</t>
  </si>
  <si>
    <t>---------</t>
  </si>
  <si>
    <t>810510, 810530, 810550, 810570</t>
  </si>
  <si>
    <t>820510, 820530, 820550, 820570</t>
  </si>
  <si>
    <t>830510, 830530, 830550, 830570</t>
  </si>
  <si>
    <t>közhasznú és közmunkát végző</t>
  </si>
  <si>
    <t>Munka Törvénykönyve vezetőkre vonatkozó rendelkezései alapján foglalkoztatott vezető</t>
  </si>
  <si>
    <t>KÖZPONTI  SZERVEK  EGYÉB BÉRRENDSZER ÖSSZESEN: (138+…+143)</t>
  </si>
  <si>
    <t>870010 - 870120</t>
  </si>
  <si>
    <t>a költségvetési szerveknél foglalkoztatott egyéb munkavállaló (vezető)</t>
  </si>
  <si>
    <t>870310 - 870420</t>
  </si>
  <si>
    <t>a költségvetési szerveknél foglalkoztatott egyéb munkavállaló  (nem vezető)</t>
  </si>
  <si>
    <t>870510 - 870570</t>
  </si>
  <si>
    <t>a költségvetési szerveknél foglalkoztatott egyéb munkavállaló  (fizikai alkalmazott)</t>
  </si>
  <si>
    <t>840510, 840530, 840550, 840570</t>
  </si>
  <si>
    <t>850510, 850530, 850550, 850570</t>
  </si>
  <si>
    <t>ÖNKORMÁNYZATI  SZERVEK EGYÉB BÉRRENDSZER ÖSSZESEN: (145+…+151)</t>
  </si>
  <si>
    <t>EGYÉB BÉRRENDSZER ÖSSZESEN: (144+152)</t>
  </si>
  <si>
    <t>I. TELJES MUNKAIDŐBEN FOGLALKOZTATOTTAK ÖSSZESEN: (19+26+36+69+89+111+121+132+137+153)</t>
  </si>
  <si>
    <t>II. RÉSZMUNKAIDŐBEN FOGLALKOZTATOTTAK</t>
  </si>
  <si>
    <t>köztisztviselők összesen</t>
  </si>
  <si>
    <t>közalkalmazottak összesen</t>
  </si>
  <si>
    <t>bírák, ügyészek, igazságügyi alkalmazottak összesen</t>
  </si>
  <si>
    <t>fegyveres erők, rendvédelmi szervek hivatásos állományába tartozók összesen</t>
  </si>
  <si>
    <t>egyéb bérrendszer összesen</t>
  </si>
  <si>
    <t>II. RÉSZMUNKAIDŐBEN FOGLALKOZTATOTTAK ÖSSZESEN: (155+…+159)</t>
  </si>
  <si>
    <t>I.+II. MINDÖSSZESEN: (154+160)</t>
  </si>
  <si>
    <r>
      <t xml:space="preserve">      </t>
    </r>
    <r>
      <rPr>
        <i/>
        <sz val="10"/>
        <rFont val="Arial"/>
        <family val="2"/>
      </rPr>
      <t>ebből:</t>
    </r>
    <r>
      <rPr>
        <sz val="10"/>
        <rFont val="Arial"/>
        <family val="2"/>
      </rPr>
      <t xml:space="preserve"> tanácsadók</t>
    </r>
  </si>
  <si>
    <r>
      <t xml:space="preserve">   </t>
    </r>
    <r>
      <rPr>
        <i/>
        <sz val="10"/>
        <rFont val="Arial"/>
        <family val="2"/>
      </rPr>
      <t xml:space="preserve"> ebből:</t>
    </r>
    <r>
      <rPr>
        <sz val="10"/>
        <rFont val="Arial"/>
        <family val="2"/>
      </rPr>
      <t xml:space="preserve"> tanácsadók</t>
    </r>
  </si>
  <si>
    <r>
      <t>ebből:</t>
    </r>
    <r>
      <rPr>
        <sz val="10"/>
        <rFont val="Arial"/>
        <family val="2"/>
      </rPr>
      <t xml:space="preserve"> tanácsadók</t>
    </r>
  </si>
  <si>
    <t>Költségvetési szerveknél  foglalkoztatottak létszáma és személyi juttatásai</t>
  </si>
  <si>
    <t>Bp.Főv.XIII.ker.Polgármesteri Hiv.</t>
  </si>
  <si>
    <t>Teljes munkaidőben foglalkoztatottak</t>
  </si>
  <si>
    <t>Részmunkaidőben foglalkoztatottak</t>
  </si>
  <si>
    <t>Állományba nem tartozók</t>
  </si>
  <si>
    <t>Fegyveres erők és rendvédelmi szervek állományába nem tartozók</t>
  </si>
  <si>
    <t/>
  </si>
  <si>
    <t>Munkavégzéshez kapcsolódó juttatások</t>
  </si>
  <si>
    <t>Foglalkoztatottak sajátos juttatásai</t>
  </si>
  <si>
    <t>Személyhez kapcsolódó költségtérítések és hozzájárulások</t>
  </si>
  <si>
    <t>Szociális jellegű juttatások</t>
  </si>
  <si>
    <t>Állományba tartozók különféle nem rendszeres juttatásai</t>
  </si>
  <si>
    <t>Nem rendszeres juttatások összesen (02+......+07)</t>
  </si>
  <si>
    <t>Személyi juttatások össszesen   (01+08+09)</t>
  </si>
  <si>
    <t>Nyitólétszám (fő)</t>
  </si>
  <si>
    <t>Munkajogi nyitólétszám (fő)</t>
  </si>
  <si>
    <t>Költségvetési engedélyezett létszámkeret (álláshely) fő</t>
  </si>
  <si>
    <t>Zárólétszám (fő)</t>
  </si>
  <si>
    <t>Munkajogi zárólétszám (fő)</t>
  </si>
  <si>
    <t>Üres álláshelyek száma jan. 1-én</t>
  </si>
  <si>
    <t>Tartósan üres álláshelyek száma</t>
  </si>
  <si>
    <t>Átlagos statisztikai állományi létszám (fő)</t>
  </si>
  <si>
    <t xml:space="preserve">             ebből:</t>
  </si>
  <si>
    <t xml:space="preserve">                  Tartalékos állományúak</t>
  </si>
  <si>
    <t xml:space="preserve">                  Katonai és rendvédelmi tanintézetek hallgatói</t>
  </si>
  <si>
    <t xml:space="preserve">                  Egyéb foglalkoztatottak</t>
  </si>
  <si>
    <t>Tájékoztató adatok a költségvetési engedélyezett létszámkeret funkciócsoportonkénti megoszlásáról</t>
  </si>
  <si>
    <t>Funkció-csoportok</t>
  </si>
  <si>
    <t>Funkciók</t>
  </si>
  <si>
    <t>Vezetői létszám</t>
  </si>
  <si>
    <t>Nem vezetői létszám</t>
  </si>
  <si>
    <t>Létszám összesen</t>
  </si>
  <si>
    <t>középfokú</t>
  </si>
  <si>
    <t>felsőfokú</t>
  </si>
  <si>
    <t>alapfokú</t>
  </si>
  <si>
    <t>végzettséggel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</si>
  <si>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</si>
  <si>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</si>
  <si>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</si>
  <si>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</si>
  <si>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</si>
  <si>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</si>
  <si>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</si>
  <si>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</si>
  <si>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</si>
  <si>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</si>
  <si>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</si>
  <si>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</si>
  <si>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</si>
  <si>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Egyéb(…)</t>
  </si>
  <si>
    <t>Összesen (04+…+12)</t>
  </si>
  <si>
    <t>III. funkció-csoport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</si>
  <si>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</si>
  <si>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</si>
  <si>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</si>
  <si>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</si>
  <si>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</si>
  <si>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</si>
  <si>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</si>
  <si>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</si>
  <si>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</si>
  <si>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</si>
  <si>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</si>
  <si>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</si>
  <si>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</si>
  <si>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</si>
  <si>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----------</t>
  </si>
  <si>
    <t>Köztisztviselők (30+…+32)</t>
  </si>
  <si>
    <t>I. funkció csoport</t>
  </si>
  <si>
    <t>II. funkció csoport</t>
  </si>
  <si>
    <t>III. funkció csoport</t>
  </si>
  <si>
    <t>Közalkalmazottak (34+…+36)</t>
  </si>
  <si>
    <t>Rendvédelmi szervek hivatásos állományú tagjai (38+…+40)</t>
  </si>
  <si>
    <t>Magyar Honvédség hivatásos állományú katonái (42+…+44)</t>
  </si>
  <si>
    <t>Bírák, ügyészek (46+…+48)</t>
  </si>
  <si>
    <t>Igazságügyi, ügyészségi alkalmazottak (50+…+52)</t>
  </si>
  <si>
    <t>Munka Törvénykönyve hatálya alá tartozók (54+…+56)</t>
  </si>
  <si>
    <t>Megbízási szerződés alapján foglalkoztatottak (58+…+60)</t>
  </si>
  <si>
    <t>Feladatmutatók állománya</t>
  </si>
  <si>
    <t xml:space="preserve">          </t>
  </si>
  <si>
    <t>…..........................................……….</t>
  </si>
  <si>
    <t>fejezet/</t>
  </si>
  <si>
    <t>cím/alcím/ településtípus</t>
  </si>
  <si>
    <t>Szakfeladat megnevezése és száma</t>
  </si>
  <si>
    <t>01 Feladatmutató</t>
  </si>
  <si>
    <t>02 Teljesítménymutató</t>
  </si>
  <si>
    <t>Megnevezése</t>
  </si>
  <si>
    <t>Egysége</t>
  </si>
  <si>
    <t>Záró</t>
  </si>
  <si>
    <t>Záró állományból tárgyévi nettó fejlesztés</t>
  </si>
  <si>
    <t>Átlag</t>
  </si>
  <si>
    <t>állománya</t>
  </si>
  <si>
    <t>Rendszeres szoc.pénzbeli ellátás</t>
  </si>
  <si>
    <t>fő</t>
  </si>
  <si>
    <t>Kiegészítő rendszeres gyermekvédelmi támogatás</t>
  </si>
  <si>
    <t>Munkanélküli ellátás</t>
  </si>
  <si>
    <t>Eseti pénzbeli szociális ellátáts</t>
  </si>
  <si>
    <t>Eseti pénzbeli gyermekvédelmi ellátás</t>
  </si>
  <si>
    <t>Költségvetési</t>
  </si>
  <si>
    <t>szerv</t>
  </si>
  <si>
    <t>összesen:</t>
  </si>
  <si>
    <t>A működési és felhalmozási célú bevételek és kiadások</t>
  </si>
  <si>
    <t>2009-2010-2011. évi alakulását külön bemutató mérleg</t>
  </si>
  <si>
    <t>8</t>
  </si>
  <si>
    <t>2009. évre</t>
  </si>
  <si>
    <t>2010. évre</t>
  </si>
  <si>
    <t>2011. évre</t>
  </si>
  <si>
    <t>I. Működési bevételek és kiadások</t>
  </si>
  <si>
    <t>Intézményi működési bevételek (levonva a beruházási és felújítási áfa visszatérülések, értékesített tárgyi eszközök és immateriális javak áfa-ja, működési célú pénzeszközátvétel államháztartáson kívülről)</t>
  </si>
  <si>
    <t>Önkormányzatok sajátos működési bevételei</t>
  </si>
  <si>
    <t>Önkormányzatok költségvetési támogatása és átengedett személyi jövedelemadó bevétele</t>
  </si>
  <si>
    <t>Működésű célú pénzeszközátvétel államháztartáson kívülről</t>
  </si>
  <si>
    <t>Továbbadási (lebonyolítási) célú működési bevétel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</si>
  <si>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</si>
  <si>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</si>
  <si>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</si>
  <si>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</si>
  <si>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(01+....+10)</t>
  </si>
  <si>
    <t>Személyi juttatások</t>
  </si>
  <si>
    <t>Dologi kiadások és egyéb folyó kiadások (levonva az értékesített tárgyi eszközök, immateriális javak utáni áfa befizetés és kamatkifizetés)</t>
  </si>
  <si>
    <t>Működési célú pénzeszközátadás államháztartáson kívülre, egyéb támogatás</t>
  </si>
  <si>
    <t>Továbbadási (lebonyolítási) célú működési kiadás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</si>
  <si>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</si>
  <si>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</si>
  <si>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</si>
  <si>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</si>
  <si>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</si>
  <si>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</si>
  <si>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 (12+....+23)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</si>
  <si>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</si>
  <si>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</si>
  <si>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</si>
  <si>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 xml:space="preserve">Fejlesztési célú támogatások </t>
  </si>
  <si>
    <t>Felhalmozási célú pénzeszközátvétel államháztartáson kívülről</t>
  </si>
  <si>
    <t>Továbbadási (lebonyolítási) célú felhalmozási bevétel</t>
  </si>
  <si>
    <t>Beruházási és felújítási áfa visszatérülése</t>
  </si>
  <si>
    <t>Értékesített tárgyi eszközök és immateriális javak áfa-ja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</si>
  <si>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</si>
  <si>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</si>
  <si>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</si>
  <si>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</si>
  <si>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(25+....+36)</t>
  </si>
  <si>
    <t>Felhalmozási kiadások (áfa-val együtt)</t>
  </si>
  <si>
    <t>Felújítási kiadások (áfa-val együtt)</t>
  </si>
  <si>
    <t>Értékesített tárgyi eszközök, immateriális javak utáni áfa befizetés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</si>
  <si>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</si>
  <si>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</si>
  <si>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</si>
  <si>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</si>
  <si>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</si>
  <si>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 (38+....+48)</t>
  </si>
  <si>
    <t>Önkormányzat bevételei összesen (11+37)</t>
  </si>
  <si>
    <t>Önkormányzat kiadásai összesen (24+49)</t>
  </si>
  <si>
    <t>oldal</t>
  </si>
  <si>
    <t>Önkormányzati költségvetési jelentés</t>
  </si>
  <si>
    <t>szerv, előirányzat megnevezése</t>
  </si>
  <si>
    <t>Államháztartási
egyedi azonosító</t>
  </si>
  <si>
    <t>adatközlő</t>
  </si>
  <si>
    <t>adatközlés időpontja</t>
  </si>
  <si>
    <t>adatközlés sorszáma</t>
  </si>
  <si>
    <t xml:space="preserve">M e g n e v e z é s                                                       
 </t>
  </si>
  <si>
    <t xml:space="preserve">a főkönyvi számlákra való hivatkozással </t>
  </si>
  <si>
    <t>Rendszeres személyi juttatás (511)  (=02/09)</t>
  </si>
  <si>
    <t>Nem rendszeres személyi juttatás (512-517) (=02/42)</t>
  </si>
  <si>
    <t>Külső személyi juttatások (52) (=02/48)</t>
  </si>
  <si>
    <t>Személyi juttatások (51-52)  (=02/49)</t>
  </si>
  <si>
    <t xml:space="preserve"> (01+02+03)</t>
  </si>
  <si>
    <t>Társadalombiztosítási, munkaadói járulék, táppénz-hozzájárulás és korkedvezmény-biztosítási járulék (531, 532, 534, 535, 536, 537, 538)  (=02/50+51+52+54+55+56)</t>
  </si>
  <si>
    <t>Egészségügyi hozzájárulás (533) (=02/53)</t>
  </si>
  <si>
    <t>Dologi kiadások ÁFA nélkül (54-56, kivéve 561) (=03/46-03/38)</t>
  </si>
  <si>
    <t>Dologi kiadások ÁFÁ-ja (561) (=03/38)</t>
  </si>
  <si>
    <t>Különféle költségvetési befizetések (Előző évi maradvány visszafizetése nélkül) (57112-57119, 57122-57129) (=03/54-03/47)</t>
  </si>
  <si>
    <t>Előző évi maradvány visszafizetése (57111, 57121) (=03/47)</t>
  </si>
  <si>
    <t>Egyéb folyó kiadások (kivéve kamatkiadások, követelés elengedés, tartozásátvállalás és különféle költségvetési befizetések) (57, kivéve 571, 573, 575) (=03/60+03/64)</t>
  </si>
  <si>
    <t>Támogatásértékű működési kiadás központi költségvetési szervnek (373-ból) (=04/04)</t>
  </si>
  <si>
    <t>Támogatásértékű működési kiadás fejezeti kezelésű előirányzatnak hazai programokra (373-ból) (=04/05)</t>
  </si>
  <si>
    <t>Támogatásértékű működési kiadás fejezeti kezelésű előirányzatnak EU-s programokra és azok hazai társfinanszírozására (373-ból) (=04/06)</t>
  </si>
  <si>
    <t>A 13. és 14. sorba nem tartozó támogatásértékű működési kiadás fejezeti kezelésű előirányzatnak (373-ból) (=04/07)</t>
  </si>
  <si>
    <t>Támogatásértékű működési kiadás társadalombiztosítási alapok kezelőinek (373-ból) (=04/08)</t>
  </si>
  <si>
    <t>Támogatásértékű működési kiadás elkülönített állami pénzalapnak (373-ból) (=04/09)</t>
  </si>
  <si>
    <t>Támogatásértékű működési kiadás helyi önkormányzatoknak és költségvetési szerveinek (373-ból) (=04/10)</t>
  </si>
  <si>
    <t>Támogatásértékű működési kiadás többcélú kistérségi társulásnak (373-ból) (=04/11)</t>
  </si>
  <si>
    <t>Támogatásértékű működési kiadás országos kisebbségi önkormányzatoknak (373-ból) (=04/12)</t>
  </si>
  <si>
    <t>Támogatásértékű működési kiadások (373) (=4/13)</t>
  </si>
  <si>
    <t xml:space="preserve">(12+...+20) </t>
  </si>
  <si>
    <t>Működési célú garancia- és kezességvállalásból származó kifizetés államháztartáson belülre (37611, 37621) (=04/14)</t>
  </si>
  <si>
    <t>Támogatásértékű működési kiadások összesen (=4/15)</t>
  </si>
  <si>
    <t xml:space="preserve">(21+22) </t>
  </si>
  <si>
    <t>Előző évi működési célú előirányzat-maradvány, pénzmaradvány átadás központi költségvetési szervnek (372-ből) (=04/40)</t>
  </si>
  <si>
    <t>Előző évi működési célú előirányzat-maradvány, pénzmaradvány átadás fejezeti kezelésű előirányzatnak (372-ből) (=04/41)</t>
  </si>
  <si>
    <t>Előző évi működési célú előirányzat-maradvány, pénzmaradvány átadás társadalombiztosítási alapnak (372-ből) (=04/42)</t>
  </si>
  <si>
    <t>Előző évi működési célú előirányzat-maradvány, pénzmaradvány átadás elkülönített állami pénzalapnak (372-ből) (=04/43)</t>
  </si>
  <si>
    <t>Előző évi működési célú előirányzat-maradvány, pénzmaradvány átadás helyi önkormányzatoknak és költségvetési szerveinek (372-ből) (=04/44)</t>
  </si>
  <si>
    <t>Előző évi működési célú előirányzat-maradvány, pénzmaradvány átadás többcélú kistérségi társulásnak (372-ből) (=04/45)</t>
  </si>
  <si>
    <t>Előző évi működési célú előirányzat-maradvány, pénzmaradvány átadás országos kisebbségi önkormányzatoknak (372-ből) (=04/46)</t>
  </si>
  <si>
    <t>Előző évi működési célú előirányzat-maradvány, pénzmaradvány átadás összesen (372-ből) (=04/47)</t>
  </si>
  <si>
    <t xml:space="preserve">(24+…+30) </t>
  </si>
  <si>
    <t>Előző évi felhalmozási célú előirányzat-maradvány, pénzmaradvány átadás központi költségvetési szervnek (372-ből) (=04/48)</t>
  </si>
  <si>
    <t>Előző évi felhalmozási célú előirányzat-maradvány, pénzmaradvány átadás fejezeti kezelésű előirányzatnak (372-ből) (=04/49)</t>
  </si>
  <si>
    <t>Előző évi felhalmozási célú előirányzat-maradvány, pénzmaradvány átadás társadalombiztosítási alapnak (372-ből) (=04/50)</t>
  </si>
  <si>
    <t>Előző évi felhalmozási célú előirányzat-maradvány, pénzmaradvány átadás elkülönített állami pénzalapnak (372-ből) (=04/51)</t>
  </si>
  <si>
    <t>Előző évi felhalmozási célú előirányzat-maradvány, pénzmaradvány átadás helyi önkormányzatoknak és költségvetési szerveinek (372-ből) (=04/52)</t>
  </si>
  <si>
    <t>Előző évi felhalmozási célú előirányzat-maradvány, pénzmaradvány átadás többcélú kistérségi társulásnak (372-ből) (=04/53)</t>
  </si>
  <si>
    <t>Előző évi felhalmozási célú előirányzat-maradvány, pénzmaradvány átadás országos kisebbségi önkormányzatoknak (372-ből) (=04/54)</t>
  </si>
  <si>
    <t>Előző évi felhalmozási célú előirányzat-maradvány, pénzmaradvány átadás összesen (372-ből) (=04/55)</t>
  </si>
  <si>
    <t>(32+…+38)</t>
  </si>
  <si>
    <t>Előző évi előirányzat-maradvány, pénzmaradvány átadása összesen (372) (=04/56)</t>
  </si>
  <si>
    <t>(31+39)</t>
  </si>
  <si>
    <t>Működési célú, a Római Szerződés 87. cikkének (1) bekezdése szerinti pénzeszközátadás önkormányzati többségi tulajdonú egyéb vállalkozásoknak (381-ből) (=04/60-ból)</t>
  </si>
  <si>
    <t>Működési célú, a Római Szerződés 87. cikkének (1) bekezdése szerinti pénzeszközátadás nem önkormányzati többségi tulajdonú egyéb vállalkozásoknak (381-ből) (=04/60-ból)</t>
  </si>
  <si>
    <t>(44+45)</t>
  </si>
  <si>
    <t>Működési célú, a 44. sorba nem tartozó pénzeszközátadás önkormányzati többségi tulajdonú egyéb vállalkozásoknak (381-ből) (=04/60-ból)</t>
  </si>
  <si>
    <t>Működési célú, a 45. sorba nem tartozó pénzeszközátadás nem önkormányzati többségi tulajdonú egyéb vállalkozásoknak (381-ből) (=04/60-ból)</t>
  </si>
  <si>
    <t>Működési célú pénzeszközátadás vállalkozásoknak (381-ből) (=04/60)</t>
  </si>
  <si>
    <t xml:space="preserve">(43+46+…+48) </t>
  </si>
  <si>
    <t>Működési célú pénzeszközátadás az Európai Unió költségvetésének (381-ből)  (=04/61)</t>
  </si>
  <si>
    <t>Működési célú pénzeszközátadás kormányoknak és nemzetközi szervezeteknek (381-ből) (=04/62)</t>
  </si>
  <si>
    <t>Működési célú pénzeszközátadás egyéb külföldinek (381-ből) (=04/63)</t>
  </si>
  <si>
    <t>Működési célú pénzeszközátadások államháztartáson kívülre (381)  (=04/64)</t>
  </si>
  <si>
    <t xml:space="preserve"> (41+42+49+...+52) </t>
  </si>
  <si>
    <t>Működési célú garancia- és kezességvállalásból származó kifizetés államháztartáson kívülre (38611, 38621) (=04/65)</t>
  </si>
  <si>
    <t>Működési célú pénzeszközátadások államháztartáson kívülre összesen (=04/66)</t>
  </si>
  <si>
    <t>(53+54)</t>
  </si>
  <si>
    <t>Társadalom-, szociálpolitikai és egyéb juttatás, támogatás (581-587) (=04/89)</t>
  </si>
  <si>
    <t>Ellátottak pénzbeli juttatásai (588) (=04/95)</t>
  </si>
  <si>
    <t>Pénzforgalom nélküli kiadások (591-592, 594) (=06/67)</t>
  </si>
  <si>
    <t xml:space="preserve">Egyéb működési célú támogatások, kiadások </t>
  </si>
  <si>
    <t>(23+55+...+58)</t>
  </si>
  <si>
    <t>Kamatkiadások (573) (=03/63)</t>
  </si>
  <si>
    <t>Követelés elengedés, tartozásátvállalás kiadásai (575) (=03/65)</t>
  </si>
  <si>
    <t>Működési kiadások összesen</t>
  </si>
  <si>
    <t xml:space="preserve"> (04+…+11+59+60+61)</t>
  </si>
  <si>
    <t>Felújítás (124,126,1314,1316,1324,1326,144,146,181)  (=05/06)</t>
  </si>
  <si>
    <t>Intézményi  beruházási kiadások ÁFA nélkül (113,115,123,125,1313,1315,1323,1325,143,145) (=05/13)</t>
  </si>
  <si>
    <t>Beruházások ÁFÁ-ja (182-ből, 183) (=05/27+31)</t>
  </si>
  <si>
    <t>Támogatásértékű felhalmozási kiadás központi költségvetési szervnek (374-ből) (=04/16+26)</t>
  </si>
  <si>
    <t>Támogatásértékű felhalmozási kiadás fejezeti kezelésű előirányzatnak hazai programokra (374-ből) (=04/17+27)</t>
  </si>
  <si>
    <t>Támogatásértékű felhalmozási kiadás fejezeti kezelésű előirányzatnak EU-s programokra és azok hazai társfinanszírozására (374-ből) (=04/18+28)</t>
  </si>
  <si>
    <t>A 67. és 68. sorba nem tartozó támogatásértékű felhalmozási kiadás fejezeti kezelésű előirányzatnak (374-ből) (=04/19+29)</t>
  </si>
  <si>
    <t>Támogatásértékű felhalmozási kiadás társadalombiztosítási alapok kezelőinek (374-ből) (=04/20+30)</t>
  </si>
  <si>
    <t>Támogatásértékű felhalmozási kiadás elkülönített állami pénzalapnak (374-ből) (=04/21+31)</t>
  </si>
  <si>
    <t>Támogatásértékű felhalmozási kiadás helyi önkormányzatoknak és költségvetési szerveinek (374-ből) (=04/22+32)</t>
  </si>
  <si>
    <t>Támogatásértékű felhalmozási kiadás többcélú kistérségi társulásnak (374-ből) (=04/23+33)</t>
  </si>
  <si>
    <t>Támogatásértékű felhalmozási kiadás országos kisebbségi önkormányzatoknak (374-ből) (=04/24+34)</t>
  </si>
  <si>
    <t>Támogatásértékű felhalmozási kiadások (374) (=04/36)</t>
  </si>
  <si>
    <t>(66+…+74)</t>
  </si>
  <si>
    <t>Felhalmozási célú garancia- és kezességvállalásból származó kifizetés államháztartáson belülre (37612, 37622) (=04/37)</t>
  </si>
  <si>
    <t>Támogatásértékű felhalmozási kiadások összesen (=04/38)</t>
  </si>
  <si>
    <t xml:space="preserve"> (75+76)</t>
  </si>
  <si>
    <t>Felhalmozási célú pénzeszközátadás non-profit szervezeteknek (382-ből)  (=04/67+74)</t>
  </si>
  <si>
    <t>Felhalmozási célú pénzeszközátadás non-profit szervezeteknek (375-ből)  (=04/04-ből)</t>
  </si>
  <si>
    <t>Felhalmozási célú pénzeszközátadás háztartásoknak (382-ből)  (=04/68+75)</t>
  </si>
  <si>
    <t>Felhalmozási célú pénzeszközátadás háztartásoknak (375-ből)  (=04/04-ből)</t>
  </si>
  <si>
    <t>Felhalmozási célú pénzeszközátadás pénzügyi vállalkozásoknak (382-ből)  (=04/69-ből+76-ból)</t>
  </si>
  <si>
    <t>Felhalmozási célú, a Római Szerződés 87. cikkének (1) bekezdése szerinti pénzeszközátadás önkormányzati többségi tulajdonú egyéb vállalkozásoknak (382-ből)  (=04/69-ből+76-ból)</t>
  </si>
  <si>
    <t>Felhalmozási célú, a Római Szerződés 87. cikkének (1) bekezdése szerinti pénzeszközátadás nem önkormányzati többségi tulajdonú egyéb vállalkozásoknak (382-ből) (=04/69-ből+76-ból)</t>
  </si>
  <si>
    <t xml:space="preserve">Felhalmozási célú, a Római Szerződés 87. cikkének (1) bekezdése szerinti pénzeszközátadás egyéb vállalkozásoknak (382-ből) </t>
  </si>
  <si>
    <t>(81+82)</t>
  </si>
  <si>
    <t>Felhalmozási célú, a 81. sorba nem tartozó pénzeszközátadás önkormányzati többségi tulajdonú egyéb vállalkozásoknak (382-ből) (=04/69-ből+76-ból)</t>
  </si>
  <si>
    <t>Felhalmozási célú, a 82. sorba nem tartozó pénzeszközátadás nem önkormányzati többségi tulajdonú egyéb vállalkozásoknak (382-ből) (=04/69-ből+76-ból)</t>
  </si>
  <si>
    <t>Felhalmozási célú pénzeszközátadás vállalkozásoknak (382-ből) (=04/69+76)</t>
  </si>
  <si>
    <t>(80+83+…+85)</t>
  </si>
  <si>
    <t>Felhalmozási célú pénzeszközátadás az Európai Unió költségvetésének (382-ből)  (=04/70+77)</t>
  </si>
  <si>
    <t>Felhalmozási célú pénzeszközátadás külföldre (375-ből)  (=04/04-ből)</t>
  </si>
  <si>
    <t>Felhalmozási célú pénzeszközátadás kormányoknak és nemzetközi szervezeteknek (382-ből)   (=04/71+78)</t>
  </si>
  <si>
    <t>Felhalmozási célú pénzeszközátadás egyéb külföldinek (382-ből)   (=04/72+79)</t>
  </si>
  <si>
    <t>Felhalmozási célú pénzeszközátadások államháztartáson kívülre (382) (=04/81)</t>
  </si>
  <si>
    <t>(78+79+86+…+89)</t>
  </si>
  <si>
    <t>Felhalmozási célú garancia- és kezességvállalásból származó kifizetés államháztartáson kívülre (38612, 38622) (=04/82)</t>
  </si>
  <si>
    <t>Felhalmozási célú pénzeszközátadások államháztartáson kívülre összesen (=04/83)</t>
  </si>
  <si>
    <t>(90+91)</t>
  </si>
  <si>
    <t xml:space="preserve">Felhalmozási kiadások </t>
  </si>
  <si>
    <t>(63+64+65+77+92)</t>
  </si>
  <si>
    <t>Támogatási kölcsönök nyújtása államháztartáson belülre  (191-192-ből, 271-272-ből)  (=06/17)</t>
  </si>
  <si>
    <t>Támogatási kölcsönök nyújtása államháztartáson kívülre  (193-194-ből, 273-274-ből) (=06/43)</t>
  </si>
  <si>
    <t>Támogatási kölcsönök törlesztése államháztartáson belülre (435-436-ból, 456-457-ből) (=06/60)</t>
  </si>
  <si>
    <t xml:space="preserve">Pénzügyi befektetések kiadásaiból részesedések vásárlása  (171)  (=05/34) </t>
  </si>
  <si>
    <t>Felügyelet alá tartozó költségvetési szerveknek folyósított támogatás (371) (=04/03)</t>
  </si>
  <si>
    <t>KIADÁSOK</t>
  </si>
  <si>
    <t xml:space="preserve"> (40+62+93+…+98)</t>
  </si>
  <si>
    <t>Hatósági jogkörhöz köthető működési bevétel (911) (=07/04)</t>
  </si>
  <si>
    <t>Egyéb saját bevétel (912, 913, 914) (=07/14)</t>
  </si>
  <si>
    <t>ÁFA bevételek, visszatérülések (919) (=07/20)</t>
  </si>
  <si>
    <t>Hozam- és kamatbevételek  (916, 917)  (=07/24)</t>
  </si>
  <si>
    <t>Gépjárműadó (923-ból) (=16/15)</t>
  </si>
  <si>
    <t>Luxusadó (923-ból) (=16/16)</t>
  </si>
  <si>
    <t>Helyi adók (922-ből) (=16/11)</t>
  </si>
  <si>
    <t xml:space="preserve">          ebből:  Építményadó (922-ből) (=16/02)</t>
  </si>
  <si>
    <t xml:space="preserve">                      Telekadó (922-ből) (=16/03)</t>
  </si>
  <si>
    <t xml:space="preserve">                      Vállalkozók kommunális adója (922-ből) (=16/04)</t>
  </si>
  <si>
    <t xml:space="preserve">                      Magánszemélyek kommunális adója (922-ből) (=16/05)</t>
  </si>
  <si>
    <t xml:space="preserve">                      Idegenforgalmi adó tartózkodás után (922-ből) (=16/07)</t>
  </si>
  <si>
    <t xml:space="preserve">                      Idegenforgalmi adó épület után (922-ből) (=16/08)</t>
  </si>
  <si>
    <t xml:space="preserve">                      Iparűzési adó állandó jelleggel végzett iparűzési tevékenység után (922-ből) (=16/09)</t>
  </si>
  <si>
    <t xml:space="preserve">                      Iparűzési adó ideiglenes jelleggel végzett iparűzési tevékenység után (922-ből) (=16/10)</t>
  </si>
  <si>
    <t>Illetékek (921) (=16/01)</t>
  </si>
  <si>
    <t>Személyi jövedelemadó (923-ból) (=16/13+14)</t>
  </si>
  <si>
    <t>Termőföld bérbeadásából származó jövedelemadó (923-ból) (=16/17)</t>
  </si>
  <si>
    <t>Átengedett egyéb központi adók (923-ból) (=16/18)</t>
  </si>
  <si>
    <t>Talajterhelési díj (926) (=16/24)</t>
  </si>
  <si>
    <t>Helyi adókhoz kapcsolódó pótlékok, bírságok, önkormányzatokat megillető bírságok és egyéb sajátos bevételek  (922-ből, 924, 929) (=16/12+20+...+23+25) [vagy 11/05]</t>
  </si>
  <si>
    <t>Előző évi költségvetési kiegészítések, visszatérülések összesen (461, 462)  (=09/45)</t>
  </si>
  <si>
    <t>Előző évi működési célú előirányzat-maradvány, pénzmaradvány átvétel központi költségvetési szervtől (463-ból) (=09/46)</t>
  </si>
  <si>
    <t>Előző évi működési célú előirányzat-maradvány, pénzmaradvány átvétel fejezeti kezelésű előirányzattól (463-ból) (=09/47)</t>
  </si>
  <si>
    <t>Előző évi működési célú előirányzat-maradvány, pénzmaradvány átvétel társadalombiztosítási alaptól (463-ból) (=09/48)</t>
  </si>
  <si>
    <t>Előző évi működési célú előirányzat-maradvány, pénzmaradvány átvétel elkülönített állami pénzalaptól (463-ból) (=09/49)</t>
  </si>
  <si>
    <t>Előző évi működési célú előirányzat-maradvány, pénzmaradvány átvétel helyi önkormányzatoktól és költségvetési szerveitől (463-ból) (=09/50)</t>
  </si>
  <si>
    <t>Előző évi működési célú előirányzat-maradvány, pénzmaradvány átvétel  többcélú kistérségi társulástól (463-ból) (=09/51)</t>
  </si>
  <si>
    <t>Előző évi működési célú előirányzat-maradvány, pénzmaradvány átvétel országos kisebbségi önkormányzatoktól (463-ból) (=09/52)</t>
  </si>
  <si>
    <t>Előző évi működési célú előirányzat-maradvány, pénzmaradvány átvétel összesen (463-ból) (=09/53)</t>
  </si>
  <si>
    <t>(122+…+128)</t>
  </si>
  <si>
    <t>129</t>
  </si>
  <si>
    <t>Előző évi felhalmozási célú előirányzat-maradvány, pénzmaradvány átvétel központi költségvetési szervtől (463-ból) (=09/54)</t>
  </si>
  <si>
    <t>130</t>
  </si>
  <si>
    <t>Előző évi felhalmozási célú előirányzat-maradvány, pénzmaradvány átvétel fejezeti kezelésű előirányzattól (463-ból) (=09/55)</t>
  </si>
  <si>
    <t>131</t>
  </si>
  <si>
    <t>Előző évi felhalmozási célú előirányzat-maradvány, pénzmaradvány átvétel társadalombiztosítási alaptól (463-ból) (=09/56)</t>
  </si>
  <si>
    <t>132</t>
  </si>
  <si>
    <t>Előző évi felhalmozási célú előirányzat-maradvány, pénzmaradvány átvétel elkülönített állami pénzalaptól (463-ból) (=09/57)</t>
  </si>
  <si>
    <t>133</t>
  </si>
  <si>
    <t>Előző évi felhalmozási célú előirányzat-maradvány, pénzmaradvány átvétel helyi önkormányzatoktól és költségvetési szerveitől (463-ból) (=09/58)</t>
  </si>
  <si>
    <t>134</t>
  </si>
  <si>
    <t>Előző évi felhalmozási célú előirányzat-maradvány, pénzmaradvány átvétel  többcélú kistérségi társulástól (463-ból) (=09/59)</t>
  </si>
  <si>
    <t>135</t>
  </si>
  <si>
    <t>Előző évi felhalmozási célú előirányzat-maradvány, pénzmaradvány átvétel országos kisebbségi önkormányzatoktól (463-ból) (=09/60)</t>
  </si>
  <si>
    <t>136</t>
  </si>
  <si>
    <t>Előző évi felhalmozási célú előirányzat-maradvány, pénzmaradvány átvétel összesen (463-ból) (=09/61)</t>
  </si>
  <si>
    <t>(130+…+136)</t>
  </si>
  <si>
    <t>137</t>
  </si>
  <si>
    <t>Előző évi előirányzat-maradvány, pénzmaradvány átvétel összesen (463) (=09/62)</t>
  </si>
  <si>
    <t>(129+137)</t>
  </si>
  <si>
    <t>138</t>
  </si>
  <si>
    <t>Támogatásértékű működési bevétel központi költségvetési szervtől (464-ből) (=09/07)</t>
  </si>
  <si>
    <t>139</t>
  </si>
  <si>
    <t>Támogatásértékű működési bevétel fejezeti kezelésű előirányzattól hazai programokra (464-ből) (=09/08)</t>
  </si>
  <si>
    <t>140</t>
  </si>
  <si>
    <t>Támogatásértékű működési bevétel fejezeti kezelésű előirányzattól EU-s programokra és azok hazai társfinanszírozására (464-ből) (=09/09)</t>
  </si>
  <si>
    <t>141</t>
  </si>
  <si>
    <t>A 140. és 141. sorba nem tartozó támogatásértékű működési bevétel fejezeti kezelésű előirányzattól (464-ből) (=09/10)</t>
  </si>
  <si>
    <t>142</t>
  </si>
  <si>
    <t>Támogatásértékű működési bevétel társadalombiztosítási alaptól (464-ből) (=09/11)</t>
  </si>
  <si>
    <t>143</t>
  </si>
  <si>
    <t>Támogatásértékű működési bevétel elkülönített állami pénzalaptól (464-ből) (=09/12)</t>
  </si>
  <si>
    <t>144</t>
  </si>
  <si>
    <t>Támogatásértékű működési bevétel helyi önkormányzatoktól és költségvetési szerveitől (464-ből) (=09/13)</t>
  </si>
  <si>
    <t>145</t>
  </si>
  <si>
    <t>Támogatásértékű működési bevétel többcélú kistérségi társulástól (464-ből) (=09/14)</t>
  </si>
  <si>
    <t>146</t>
  </si>
  <si>
    <t>Támogatásértékű működési bevétel országos kisebbségi önkormányzatoktól (464-ből) (=09/15)</t>
  </si>
  <si>
    <t>147</t>
  </si>
  <si>
    <t>Támogatásértékű működési bevételek (464) (=09/16)</t>
  </si>
  <si>
    <t>(139+…+147)</t>
  </si>
  <si>
    <t>148</t>
  </si>
  <si>
    <t>Működési célú garancia- és kezességvállalásból származó megtérülések államháztartáson belülről (46611, 46621) (=09/17)</t>
  </si>
  <si>
    <t>149</t>
  </si>
  <si>
    <t>Támogatásértékű működési bevételek összesen (=09/18)</t>
  </si>
  <si>
    <t>(148+149)</t>
  </si>
  <si>
    <t>150</t>
  </si>
  <si>
    <t>Működési célú pénzeszközátvétel non-profit szervezetektől (471-ből) (=07/25)</t>
  </si>
  <si>
    <t>151</t>
  </si>
  <si>
    <t>Működési célú pénzeszközátvétel háztartásoktó (471-ből) (=07/26)</t>
  </si>
  <si>
    <t>152</t>
  </si>
  <si>
    <t>Működési célú pénzeszközátvétel pénzügyi vállalkozásoktól (471-ből) (=07/27-ből)</t>
  </si>
  <si>
    <t>153</t>
  </si>
  <si>
    <t>Működési célú pénzeszközátvétel önkormányzati többségi tulajdonú vállalkozástól (471-ből) (=07/27-ből)</t>
  </si>
  <si>
    <t>154</t>
  </si>
  <si>
    <t>Működési célú pénzeszközátvétel nem önkormányzati többségi tulajdonú vállalkozástól (471-ből) (=07/27-ből)</t>
  </si>
  <si>
    <t>155</t>
  </si>
  <si>
    <t>Működési célú pénzeszközátvétel a 154. és 155. sorokba nem tartozó egyéb vállalkozástól (471-ből) (=07/27-ből)</t>
  </si>
  <si>
    <t>156</t>
  </si>
  <si>
    <t>Működési célú pénzeszközátvétel vállalkozásoktól (471-ből) (=07/27)</t>
  </si>
  <si>
    <t>(153+…+156)</t>
  </si>
  <si>
    <t>157</t>
  </si>
  <si>
    <t>Működési célú pénzeszközátvétel az Európai Unió költségvetéséből (471-ből) (=07/28)</t>
  </si>
  <si>
    <t>158</t>
  </si>
  <si>
    <t>Működési célú pénzeszközátvétel kormányoktól és nemzetközi szervezetektől (471-ből) (=07/29)</t>
  </si>
  <si>
    <t>159</t>
  </si>
  <si>
    <t>Működési célú pénzeszközátvétel egyéb külföldi forrásból (471-ből) (=07/30)</t>
  </si>
  <si>
    <t>160</t>
  </si>
  <si>
    <t>Működési célú pénzeszközátvételek államháztartáson kívülről (471) (=07/31)</t>
  </si>
  <si>
    <t>(151+152+157+…+160)</t>
  </si>
  <si>
    <t>161</t>
  </si>
  <si>
    <t>Működési célú garancia- és kezességvállalásból származó megtérülések államháztartáson kívülről (47611, 47621) (=07/32)</t>
  </si>
  <si>
    <t>162</t>
  </si>
  <si>
    <t>Működési célú pénzeszközátvétel államháztartáson kívülről (=07/33)</t>
  </si>
  <si>
    <t>(161+162)</t>
  </si>
  <si>
    <t>163</t>
  </si>
  <si>
    <t>Tárgyi eszközök, immateriális javak értékesítése (931) (=08/09)</t>
  </si>
  <si>
    <t>164</t>
  </si>
  <si>
    <t>Támogatásértékű felhalmozási bevétel központi költségvetési szervtől (465-ből) (=09/19+29)</t>
  </si>
  <si>
    <t>165</t>
  </si>
  <si>
    <t>Támogatásértékű felhalmozási bevétel fejezeti kezelésű előirányzattól hazai programokra (465-ből) (=09/20+30)</t>
  </si>
  <si>
    <t>166</t>
  </si>
  <si>
    <t>Támogatásértékű felhalmozási bevétel fejezeti kezelésű előirányzattól EU-s programokra és azok hazai társfinanszírozására (465-ből) (=09/21+31)</t>
  </si>
  <si>
    <t>167</t>
  </si>
  <si>
    <t>A 166. és 167. sorba nem tartozó támogatásértékű felhalmozási bevétel fejezeti kezelésű előirányzattól (465-ből) (=09/22+32)</t>
  </si>
  <si>
    <t>168</t>
  </si>
  <si>
    <t>Támogatásértékű felhalmozási bevétel társadalombiztosítási alaptól (465-ből) (=09/23+33)</t>
  </si>
  <si>
    <t>169</t>
  </si>
  <si>
    <t>Támogatásértékű felhalmozási bevétel elkülönített állami pénzalaptól (465-ből) (=09/24+34)</t>
  </si>
  <si>
    <t>170</t>
  </si>
  <si>
    <t>Támogatásértékű felhalmozási bevétel helyi önkormányzatoktól és költségvetési szerveitől (465-ből) (=09/25+35)</t>
  </si>
  <si>
    <t>171</t>
  </si>
  <si>
    <t>Támogatásértékű felhalmozási bevétel többcélú kistérségi társulástól (465-ből) (=09/26+36)</t>
  </si>
  <si>
    <t>172</t>
  </si>
  <si>
    <t>Támogatásértékű felhalmozási bevétel országos kisebbségi önkormányzatoktól (465-ből) (=09/27+37)</t>
  </si>
  <si>
    <t>173</t>
  </si>
  <si>
    <t>Támogatásértékű felhalmozási bevételek (465) (=09/28+38)</t>
  </si>
  <si>
    <t>(165+…+173)</t>
  </si>
  <si>
    <t>174</t>
  </si>
  <si>
    <t>Felhalmozási célú garancia- és kezességvállalásból származó megtérülések államháztartáson belülről (46612, 46622) (=09/40)</t>
  </si>
  <si>
    <t>175</t>
  </si>
  <si>
    <t>Támogatásértékű felhalmozási bevételek összesen (=09/41)</t>
  </si>
  <si>
    <t>(174+175)</t>
  </si>
  <si>
    <t>176</t>
  </si>
  <si>
    <t>Felhalmozási célú pénzeszközátvétel non-profit szervezetektől (472-ből) (=08/18+25)</t>
  </si>
  <si>
    <t>177</t>
  </si>
  <si>
    <t>Felhalmozási célú pénzeszközátvétel háztartásoktól (472-ből) (=08/19+26)</t>
  </si>
  <si>
    <t>178</t>
  </si>
  <si>
    <t>Felhalmozási célú pénzeszközátvétel pénzügyi vállalkozásoktól (472-ből) (=08/20-ból+27-ből)</t>
  </si>
  <si>
    <t>179</t>
  </si>
  <si>
    <t>Felhalmozási célú pénzeszközátvétel önkormányzati többségi tulajdonú vállalkozástól (472-ből) (=08/20-ból+27-ből)</t>
  </si>
  <si>
    <t>180</t>
  </si>
  <si>
    <t>Felhalmozási célú pénzeszközátvétel nem önkormányzati többségi tulajdonú vállalkozástól (472-ből) (=08/20-ból+27-ből)</t>
  </si>
  <si>
    <t>181</t>
  </si>
  <si>
    <t>Felhalmozási célú pénzeszközátvétel a 180. és 181. sorokba nem tartozó egyéb vállalkozástól (472-ből) (=08/20-ból+27-ből)</t>
  </si>
  <si>
    <t>182</t>
  </si>
  <si>
    <t>Felhalmozási célú pénzeszközátvétel vállalkozásoktól (472-ből)  (=08/20+27)</t>
  </si>
  <si>
    <t>(179+…+182)</t>
  </si>
  <si>
    <t>183</t>
  </si>
  <si>
    <t>Felhalmozási célra kapott juttatások az Európai Unió költségvetéséből (472-ből) (=08/21+28)</t>
  </si>
  <si>
    <t>184</t>
  </si>
  <si>
    <t>Felhalmozási célra kapott juttatások kormányoktól és nemzetközi szervezetektől (472-ből) (=08/22+29)</t>
  </si>
  <si>
    <t>185</t>
  </si>
  <si>
    <t>Felhalmozási célra kapott juttatások egyéb külföldi forrásból (472-ből) (=08/23+30)</t>
  </si>
  <si>
    <t>186</t>
  </si>
  <si>
    <t>Felhalmozási célú pénzeszközátvételek államháztartáson kívülről (472) (=08/32)</t>
  </si>
  <si>
    <t>(177+178+183+…+186)</t>
  </si>
  <si>
    <t>187</t>
  </si>
  <si>
    <t>Felhalmozási célú garancia- és kezességvállalásból származó megtérülések államháztartáson kívülről (47612, 47622) (=08/33)</t>
  </si>
  <si>
    <t>188</t>
  </si>
  <si>
    <t>Felhalmozási célú pénzeszközátvételek államháztartáson kívülről összesen (=08/34)</t>
  </si>
  <si>
    <t>(187+188)</t>
  </si>
  <si>
    <t>189</t>
  </si>
  <si>
    <t>Önkormányzati lakások, egyéb helyiségek értékesítése, cseréje (932-ből) (=16/27+28)</t>
  </si>
  <si>
    <t>190</t>
  </si>
  <si>
    <t>Privatizációból származó bevételek (932-ből) (=16/29)</t>
  </si>
  <si>
    <t>191</t>
  </si>
  <si>
    <t>Vállalatértékesítésből származó bevételek (932-ből) (=16/30)</t>
  </si>
  <si>
    <t>192</t>
  </si>
  <si>
    <t>Vagyoni értékű jog értékesítéséből, egyéb vagyonhasznosításból származó bevétel (932-ből) (=16/31+32+33) [vagy 11/1+2+3]</t>
  </si>
  <si>
    <t>193</t>
  </si>
  <si>
    <t>Felhalmozási bevételek</t>
  </si>
  <si>
    <t>(164+176+189+...+193)</t>
  </si>
  <si>
    <t>194</t>
  </si>
  <si>
    <t>Támogatási kölcsönök visszatérülése államháztartáson belülről  (191-192-ből, 271-272-ből) (=10/17)</t>
  </si>
  <si>
    <t>195</t>
  </si>
  <si>
    <t>Beruházási célú pénzeszközátadások államháztartáson kívülre (76+77+84+…+87) 04/73</t>
  </si>
  <si>
    <t>Felújítási célú egyéb pénzeszközátadás háztartásoknak</t>
  </si>
  <si>
    <t>Felújítási célú pénzeszközátadás pénzügyi vállalkozásoknak</t>
  </si>
  <si>
    <t>Felújítási célú, a Római Szerződés 87. cikkének (1) bekezdése szerinti pénzeszközátadás önkormányzati többségi tulajdonú egyéb vállalkozásnak</t>
  </si>
  <si>
    <t>Felújítási célú, a Római Szerződés 87. cikkének (1) bekezdése szerinti pénzeszközátadás nem önkormányzati többségi tulajdonú egyéb vállalkozásnak</t>
  </si>
  <si>
    <t>Felújítási célú, a Római Szerződés 87. cikkének (1) bekezdése szerinti pénzeszközátadás egyéb vállalkozásnak (92+93)</t>
  </si>
  <si>
    <t>Felújítási célú, a 92. sorban nem szerepeltetett, önkormányzati többségi tulajdonú egyéb vállalkozásoknak nyújtott támogatások összege</t>
  </si>
  <si>
    <t>Felújítási célú, a 93. sorban nem szerepeltetett, nem önkormányzati többségi tulajdonú egyéb vállalkozásoknak nyújtott támogatások összege</t>
  </si>
  <si>
    <t>Felújítási célú pénzeszközátadás vállalkozásoknak (91+94+95+96) 04/76</t>
  </si>
  <si>
    <t>Felújítási célú pénzeszközátadások államháztartáson kívülre (89+90+97+…+100) 04/80</t>
  </si>
  <si>
    <t>Lakásért fizetett pénzbeli térítés</t>
  </si>
  <si>
    <t>Lakáshoz jutás pénzbeli támogatása végleges jelleggel</t>
  </si>
  <si>
    <t>Felhalmozási célú pénzeszközátadások államháztartáson kívülre (88+101+102+103) 04/81</t>
  </si>
  <si>
    <t>Felhalmozási célú pénzeszközátadások államháztartáson kívülre összesen (104+105) 04/83</t>
  </si>
  <si>
    <t>Államháztartáson kívüli pénzeszközátadások összesen (75+106) 04/84</t>
  </si>
  <si>
    <t>Támogatási kölcsönök nyújtása és törlesztése összesen (117+118) 06/61</t>
  </si>
  <si>
    <t>Pénzforgalmi kiadások (04+...+07+43+60+107+…+116+119)</t>
  </si>
  <si>
    <t>121</t>
  </si>
  <si>
    <t>Költségvetési kiadások (120+121)</t>
  </si>
  <si>
    <t>122</t>
  </si>
  <si>
    <t>123</t>
  </si>
  <si>
    <t>Kiadások összesen (122+123)</t>
  </si>
  <si>
    <t>124</t>
  </si>
  <si>
    <t>Intézményüzemeltetéshez kapcsolódó létszám (fő)</t>
  </si>
  <si>
    <t>költségvetési engedélyezett létszámkeret</t>
  </si>
  <si>
    <t>125</t>
  </si>
  <si>
    <t>átlagos statisztikai állományi létszám</t>
  </si>
  <si>
    <t>126</t>
  </si>
  <si>
    <t>Szakmai tevékenységet ellátók létszáma (fő)</t>
  </si>
  <si>
    <t>127</t>
  </si>
  <si>
    <t>128</t>
  </si>
  <si>
    <r>
      <t xml:space="preserve">Rendszeres személyi juttatások </t>
    </r>
    <r>
      <rPr>
        <b/>
        <sz val="10"/>
        <rFont val="Arial"/>
        <family val="2"/>
      </rPr>
      <t>02/09</t>
    </r>
  </si>
  <si>
    <r>
      <t xml:space="preserve">Nem rendszeres személyi juttatások </t>
    </r>
    <r>
      <rPr>
        <b/>
        <sz val="10"/>
        <rFont val="Arial"/>
        <family val="2"/>
      </rPr>
      <t>02/42</t>
    </r>
  </si>
  <si>
    <r>
      <t xml:space="preserve">Külső személyi juttatások </t>
    </r>
    <r>
      <rPr>
        <b/>
        <sz val="10"/>
        <rFont val="Arial"/>
        <family val="2"/>
      </rPr>
      <t>02/48</t>
    </r>
  </si>
  <si>
    <r>
      <t xml:space="preserve">Munkaadókat terhelő járulékok </t>
    </r>
    <r>
      <rPr>
        <b/>
        <sz val="10"/>
        <rFont val="Arial"/>
        <family val="2"/>
      </rPr>
      <t>02/57</t>
    </r>
  </si>
  <si>
    <r>
      <t xml:space="preserve">Dologi kiadások ÁFÁ-val </t>
    </r>
    <r>
      <rPr>
        <b/>
        <sz val="10"/>
        <color indexed="8"/>
        <rFont val="Arial"/>
        <family val="2"/>
      </rPr>
      <t>03/46</t>
    </r>
  </si>
  <si>
    <r>
      <t xml:space="preserve">Egyéb folyó kiadások </t>
    </r>
    <r>
      <rPr>
        <b/>
        <sz val="10"/>
        <rFont val="Arial"/>
        <family val="2"/>
      </rPr>
      <t>03/66</t>
    </r>
  </si>
  <si>
    <r>
      <t xml:space="preserve">Támogatásértékű működési kiadás központi költségvetési szervnek </t>
    </r>
    <r>
      <rPr>
        <b/>
        <sz val="10"/>
        <color indexed="8"/>
        <rFont val="Arial"/>
        <family val="2"/>
      </rPr>
      <t>04/04</t>
    </r>
  </si>
  <si>
    <r>
      <t xml:space="preserve">Támogatásértékű működési kiadás fejezeti kezelésű előirányzatnak hazai programokra </t>
    </r>
    <r>
      <rPr>
        <b/>
        <sz val="10"/>
        <color indexed="8"/>
        <rFont val="Arial"/>
        <family val="2"/>
      </rPr>
      <t>04/05</t>
    </r>
  </si>
  <si>
    <r>
      <t xml:space="preserve">Támogatásértékű működési kiadás fejezeti kezelésű előirányzatnak EU-s programokra és azok hazai társfinanszírozására </t>
    </r>
    <r>
      <rPr>
        <b/>
        <sz val="10"/>
        <color indexed="8"/>
        <rFont val="Arial"/>
        <family val="2"/>
      </rPr>
      <t>04/06</t>
    </r>
  </si>
  <si>
    <r>
      <t xml:space="preserve">A 09. és 10. sorba nem tartozó támogatásértékű működési kiadás fejezeti kezelésű előirányzatnak </t>
    </r>
    <r>
      <rPr>
        <b/>
        <sz val="10"/>
        <color indexed="8"/>
        <rFont val="Arial"/>
        <family val="2"/>
      </rPr>
      <t>04/07</t>
    </r>
  </si>
  <si>
    <r>
      <t xml:space="preserve">Támogatásértékű működési kiadás társadalombiztosítási alapok kezelőinek </t>
    </r>
    <r>
      <rPr>
        <b/>
        <sz val="10"/>
        <rFont val="Arial"/>
        <family val="2"/>
      </rPr>
      <t>04/08</t>
    </r>
  </si>
  <si>
    <r>
      <t xml:space="preserve">Támogatásértékű működési kiadás elkülönített állami pénzalapnak </t>
    </r>
    <r>
      <rPr>
        <b/>
        <sz val="10"/>
        <rFont val="Arial"/>
        <family val="2"/>
      </rPr>
      <t>04/09</t>
    </r>
  </si>
  <si>
    <r>
      <t xml:space="preserve">Támogatásértékű működési kiadás helyi önkormányzatoknak és költségvetési szerveinek </t>
    </r>
    <r>
      <rPr>
        <b/>
        <sz val="10"/>
        <rFont val="Arial"/>
        <family val="2"/>
      </rPr>
      <t>04/10</t>
    </r>
  </si>
  <si>
    <r>
      <t xml:space="preserve">Támogatásértékű működési kiadás többcélú kistérségi társulásnak </t>
    </r>
    <r>
      <rPr>
        <b/>
        <sz val="10"/>
        <rFont val="Arial"/>
        <family val="2"/>
      </rPr>
      <t>04/11</t>
    </r>
  </si>
  <si>
    <r>
      <t xml:space="preserve">Támogatásértékű működési kiadás országos kisebbségi önkormányzatoknak </t>
    </r>
    <r>
      <rPr>
        <b/>
        <sz val="10"/>
        <rFont val="Arial"/>
        <family val="2"/>
      </rPr>
      <t>04/12</t>
    </r>
  </si>
  <si>
    <r>
      <t xml:space="preserve">Működési célú garancia- és kezességvállalásból származó kifizetés államháztartáson belülre </t>
    </r>
    <r>
      <rPr>
        <b/>
        <sz val="10"/>
        <color indexed="8"/>
        <rFont val="Arial"/>
        <family val="2"/>
      </rPr>
      <t>04/14</t>
    </r>
  </si>
  <si>
    <r>
      <t xml:space="preserve">Támogatásértékű beruházási kiadás központi költségvetési szervnek </t>
    </r>
    <r>
      <rPr>
        <b/>
        <sz val="10"/>
        <color indexed="8"/>
        <rFont val="Arial"/>
        <family val="2"/>
      </rPr>
      <t>04/16</t>
    </r>
  </si>
  <si>
    <r>
      <t xml:space="preserve">Támogatásértékű beruházási kiadás fejezeti kezelésű előirányzatnak hazai programokra </t>
    </r>
    <r>
      <rPr>
        <b/>
        <sz val="10"/>
        <color indexed="8"/>
        <rFont val="Arial"/>
        <family val="2"/>
      </rPr>
      <t>04/17</t>
    </r>
  </si>
  <si>
    <r>
      <t xml:space="preserve">Támogatásértékű beruházási kiadás fejezeti kezelésű előirányzatnak EU-s programokra és azok hazai társfinanszírozására </t>
    </r>
    <r>
      <rPr>
        <b/>
        <sz val="10"/>
        <color indexed="8"/>
        <rFont val="Arial"/>
        <family val="2"/>
      </rPr>
      <t>04/18</t>
    </r>
  </si>
  <si>
    <r>
      <t xml:space="preserve">A 21. és 22. sorba nem tartozó támogatásértékű beruházási kiadás fejezeti kezelésű előirányzatnak </t>
    </r>
    <r>
      <rPr>
        <b/>
        <sz val="10"/>
        <color indexed="8"/>
        <rFont val="Arial"/>
        <family val="2"/>
      </rPr>
      <t>04/19</t>
    </r>
  </si>
  <si>
    <r>
      <t xml:space="preserve">Támogatásértékű beruházási kiadás társadalombiztosítási alapok kezelőinek </t>
    </r>
    <r>
      <rPr>
        <b/>
        <sz val="10"/>
        <color indexed="8"/>
        <rFont val="Arial"/>
        <family val="2"/>
      </rPr>
      <t>04/20</t>
    </r>
  </si>
  <si>
    <r>
      <t xml:space="preserve">Támogatásértékű beruházási kiadás elkülönített állami pénzalapnak </t>
    </r>
    <r>
      <rPr>
        <b/>
        <sz val="10"/>
        <color indexed="8"/>
        <rFont val="Arial"/>
        <family val="2"/>
      </rPr>
      <t>04/21</t>
    </r>
  </si>
  <si>
    <r>
      <t xml:space="preserve">Támogatásértékű beruházási kiadás helyi önkormányzatoknak és költségvetési szerveinek </t>
    </r>
    <r>
      <rPr>
        <b/>
        <sz val="10"/>
        <color indexed="8"/>
        <rFont val="Arial"/>
        <family val="2"/>
      </rPr>
      <t>04/22</t>
    </r>
  </si>
  <si>
    <r>
      <t xml:space="preserve">Támogatásértékű beruházási kiadás többcélú kistérségi társulásnak </t>
    </r>
    <r>
      <rPr>
        <b/>
        <sz val="10"/>
        <color indexed="8"/>
        <rFont val="Arial"/>
        <family val="2"/>
      </rPr>
      <t>04/23</t>
    </r>
  </si>
  <si>
    <r>
      <t xml:space="preserve">Támogatásértékű beruházási kiadás országos kisebbségi önkormányzatoknak </t>
    </r>
    <r>
      <rPr>
        <b/>
        <sz val="10"/>
        <color indexed="8"/>
        <rFont val="Arial"/>
        <family val="2"/>
      </rPr>
      <t>04/24</t>
    </r>
  </si>
  <si>
    <r>
      <t xml:space="preserve">Támogatásértékű felújítási kiadás központi költségvetési szervnek </t>
    </r>
    <r>
      <rPr>
        <b/>
        <sz val="10"/>
        <color indexed="8"/>
        <rFont val="Arial"/>
        <family val="2"/>
      </rPr>
      <t>04/26</t>
    </r>
  </si>
  <si>
    <r>
      <t xml:space="preserve">Támogatásértékű felújítási kiadás fejezeti kezelésű előirányzatnak hazai programokra </t>
    </r>
    <r>
      <rPr>
        <b/>
        <sz val="10"/>
        <color indexed="8"/>
        <rFont val="Arial"/>
        <family val="2"/>
      </rPr>
      <t>04/27</t>
    </r>
  </si>
  <si>
    <r>
      <t xml:space="preserve">Támogatásértékű felújítási kiadás fejezeti kezelésű előirányzatnak EU-s programokra és azok hazai társfinanszírozására </t>
    </r>
    <r>
      <rPr>
        <b/>
        <sz val="10"/>
        <color indexed="8"/>
        <rFont val="Arial"/>
        <family val="2"/>
      </rPr>
      <t>04/28</t>
    </r>
  </si>
  <si>
    <r>
      <t xml:space="preserve">A 31. és 32. sorba nem tartozó támogatásértékű felújítási kiadás fejezeti kezelésű előirányzatnak </t>
    </r>
    <r>
      <rPr>
        <b/>
        <sz val="10"/>
        <color indexed="8"/>
        <rFont val="Arial"/>
        <family val="2"/>
      </rPr>
      <t>04/29</t>
    </r>
  </si>
  <si>
    <r>
      <t xml:space="preserve">Támogatásértékű felújítási kiadás társadalombiztosítási alapok kezelőinek </t>
    </r>
    <r>
      <rPr>
        <b/>
        <sz val="10"/>
        <color indexed="8"/>
        <rFont val="Arial"/>
        <family val="2"/>
      </rPr>
      <t>04/30</t>
    </r>
  </si>
  <si>
    <r>
      <t xml:space="preserve">Támogatásértékű felújítási kiadás elkülönített állami pénzalapnak </t>
    </r>
    <r>
      <rPr>
        <b/>
        <sz val="10"/>
        <color indexed="8"/>
        <rFont val="Arial"/>
        <family val="2"/>
      </rPr>
      <t>04/31</t>
    </r>
  </si>
  <si>
    <r>
      <t xml:space="preserve">Támogatásértékű felújítási kiadás helyi önkormányzatoknak és költségvetési szerveinek </t>
    </r>
    <r>
      <rPr>
        <b/>
        <sz val="10"/>
        <color indexed="8"/>
        <rFont val="Arial"/>
        <family val="2"/>
      </rPr>
      <t>04/32</t>
    </r>
  </si>
  <si>
    <r>
      <t xml:space="preserve">Támogatásértékű felújítási kiadás többcélú kistérségi társulásnak </t>
    </r>
    <r>
      <rPr>
        <b/>
        <sz val="10"/>
        <color indexed="8"/>
        <rFont val="Arial"/>
        <family val="2"/>
      </rPr>
      <t>04/33</t>
    </r>
  </si>
  <si>
    <r>
      <t xml:space="preserve">Támogatásértékű felújítási kiadás országos kisebbségi önkormányzatoknak </t>
    </r>
    <r>
      <rPr>
        <b/>
        <sz val="10"/>
        <color indexed="8"/>
        <rFont val="Arial"/>
        <family val="2"/>
      </rPr>
      <t>04/34</t>
    </r>
  </si>
  <si>
    <r>
      <t xml:space="preserve">Felhalmozási célú garancia- és kezességvállalásból származó kifizetés államháztartáson belülre </t>
    </r>
    <r>
      <rPr>
        <b/>
        <sz val="10"/>
        <color indexed="8"/>
        <rFont val="Arial"/>
        <family val="2"/>
      </rPr>
      <t>04/37</t>
    </r>
  </si>
  <si>
    <r>
      <t xml:space="preserve">Előző évi működési célú előirányzat-maradvány, pénzmaradvány átadás központi költségvetési szervnek </t>
    </r>
    <r>
      <rPr>
        <b/>
        <sz val="10"/>
        <color indexed="8"/>
        <rFont val="Arial"/>
        <family val="2"/>
      </rPr>
      <t>04/40</t>
    </r>
  </si>
  <si>
    <r>
      <t xml:space="preserve">Előző évi működési célú előirányzat-maradvány, pénzmaradvány átadás fejezeti kezelésű előirányzatnak </t>
    </r>
    <r>
      <rPr>
        <b/>
        <sz val="10"/>
        <color indexed="8"/>
        <rFont val="Arial"/>
        <family val="2"/>
      </rPr>
      <t>04/41</t>
    </r>
  </si>
  <si>
    <r>
      <t xml:space="preserve">Előző évi működési célú előirányzat-maradvány, pénzmaradvány átadás társadalombiztosítási alapnak </t>
    </r>
    <r>
      <rPr>
        <b/>
        <sz val="10"/>
        <color indexed="8"/>
        <rFont val="Arial"/>
        <family val="2"/>
      </rPr>
      <t>04/42</t>
    </r>
  </si>
  <si>
    <r>
      <t xml:space="preserve">Előző évi működési célú előirányzat-maradvány, pénzmaradvány átadás elkülönített állami pénzalapnak </t>
    </r>
    <r>
      <rPr>
        <b/>
        <sz val="10"/>
        <color indexed="8"/>
        <rFont val="Arial"/>
        <family val="2"/>
      </rPr>
      <t>04/43</t>
    </r>
  </si>
  <si>
    <r>
      <t xml:space="preserve">Előző évi működési célú előirányzat-maradvány, pénzmaradvány átadás helyi önkormányzatoknak és költségvetési szerveinek </t>
    </r>
    <r>
      <rPr>
        <b/>
        <sz val="10"/>
        <color indexed="8"/>
        <rFont val="Arial"/>
        <family val="2"/>
      </rPr>
      <t>04/44</t>
    </r>
  </si>
  <si>
    <r>
      <t xml:space="preserve">Előző évi működési célú előirányzat-maradvány, pénzmaradvány átadás többcélú kistérségi társulásnak </t>
    </r>
    <r>
      <rPr>
        <b/>
        <sz val="10"/>
        <color indexed="8"/>
        <rFont val="Arial"/>
        <family val="2"/>
      </rPr>
      <t>04/45</t>
    </r>
  </si>
  <si>
    <r>
      <t xml:space="preserve">Előző évi működési célú előirányzat-maradvány, pénzmaradvány átadás országos kisebbségi önkormányzatoknak </t>
    </r>
    <r>
      <rPr>
        <b/>
        <sz val="10"/>
        <color indexed="8"/>
        <rFont val="Arial"/>
        <family val="2"/>
      </rPr>
      <t>04/46</t>
    </r>
  </si>
  <si>
    <r>
      <t xml:space="preserve">Előző évi felhalmozási célú előirányzat-maradvány, pénzmaradvány átadás központi költségvetési szervnek </t>
    </r>
    <r>
      <rPr>
        <b/>
        <sz val="10"/>
        <color indexed="8"/>
        <rFont val="Arial"/>
        <family val="2"/>
      </rPr>
      <t>04/48</t>
    </r>
  </si>
  <si>
    <r>
      <t xml:space="preserve">Előző évi felhalmozási célú előirányzat-maradvány, pénzmaradvány átadás fejezeti kezelésű előirányzatnak </t>
    </r>
    <r>
      <rPr>
        <b/>
        <sz val="10"/>
        <color indexed="8"/>
        <rFont val="Arial"/>
        <family val="2"/>
      </rPr>
      <t>04/49</t>
    </r>
  </si>
  <si>
    <r>
      <t xml:space="preserve">Előző évi felhalmozási célú előirányzat-maradvány, pénzmaradvány átadás társadalombiztosítási alapnak </t>
    </r>
    <r>
      <rPr>
        <b/>
        <sz val="10"/>
        <color indexed="8"/>
        <rFont val="Arial"/>
        <family val="2"/>
      </rPr>
      <t>04/50</t>
    </r>
  </si>
  <si>
    <r>
      <t xml:space="preserve">Előző évi felhalmozási célú előirányzat-maradvány, pénzmaradvány átadás elkülönített állami pénzalapnak </t>
    </r>
    <r>
      <rPr>
        <b/>
        <sz val="10"/>
        <color indexed="8"/>
        <rFont val="Arial"/>
        <family val="2"/>
      </rPr>
      <t>04/51</t>
    </r>
  </si>
  <si>
    <r>
      <t xml:space="preserve">Előző évi felhalmozási célú előirányzat-maradvány, pénzmaradvány átadás helyi önkormányzatoknak és költségvetési szerveinek </t>
    </r>
    <r>
      <rPr>
        <b/>
        <sz val="10"/>
        <color indexed="8"/>
        <rFont val="Arial"/>
        <family val="2"/>
      </rPr>
      <t>04/52</t>
    </r>
  </si>
  <si>
    <r>
      <t xml:space="preserve">Előző évi felhalmozási célú előirányzat-maradvány, pénzmaradvány átadás többcélú kistérségi társulásnak </t>
    </r>
    <r>
      <rPr>
        <b/>
        <sz val="10"/>
        <color indexed="8"/>
        <rFont val="Arial"/>
        <family val="2"/>
      </rPr>
      <t>04/53</t>
    </r>
  </si>
  <si>
    <r>
      <t xml:space="preserve">Előző évi felhalmozási célú előirányzat-maradvány, pénzmaradvány átadás országos kisebbségi önkormányzatoknak </t>
    </r>
    <r>
      <rPr>
        <b/>
        <sz val="10"/>
        <color indexed="8"/>
        <rFont val="Arial"/>
        <family val="2"/>
      </rPr>
      <t>04/54</t>
    </r>
  </si>
  <si>
    <r>
      <t xml:space="preserve">Működési célú pénzeszközátadás non-profit szervezeteknek </t>
    </r>
    <r>
      <rPr>
        <b/>
        <sz val="10"/>
        <rFont val="Arial"/>
        <family val="2"/>
      </rPr>
      <t>04/58</t>
    </r>
  </si>
  <si>
    <r>
      <t xml:space="preserve">Működési célú pénzeszközátadás háztartásoknak </t>
    </r>
    <r>
      <rPr>
        <b/>
        <sz val="10"/>
        <rFont val="Arial"/>
        <family val="2"/>
      </rPr>
      <t>04/59</t>
    </r>
  </si>
  <si>
    <r>
      <t xml:space="preserve">Működési célú pénzeszközátadás az Európai Unió költségvetésének </t>
    </r>
    <r>
      <rPr>
        <b/>
        <sz val="10"/>
        <rFont val="Arial"/>
        <family val="2"/>
      </rPr>
      <t>04/61</t>
    </r>
  </si>
  <si>
    <r>
      <t xml:space="preserve">Működési célú pénzeszközátadás kormányoknak és nemzetközi szervezeteknek </t>
    </r>
    <r>
      <rPr>
        <b/>
        <sz val="10"/>
        <rFont val="Arial"/>
        <family val="2"/>
      </rPr>
      <t>04/62</t>
    </r>
  </si>
  <si>
    <r>
      <t xml:space="preserve">Működési célú pénzeszközátadás egyéb külföldinek </t>
    </r>
    <r>
      <rPr>
        <b/>
        <sz val="10"/>
        <rFont val="Arial"/>
        <family val="2"/>
      </rPr>
      <t>04/63</t>
    </r>
  </si>
  <si>
    <r>
      <t xml:space="preserve">Beruházási célú pénzeszközátadás non-profit szervezeteknek </t>
    </r>
    <r>
      <rPr>
        <b/>
        <sz val="10"/>
        <color indexed="8"/>
        <rFont val="Arial"/>
        <family val="2"/>
      </rPr>
      <t>04/67</t>
    </r>
  </si>
  <si>
    <r>
      <t xml:space="preserve">Beruházási célú pénzeszközátadás az Európai Unió költségvetésének </t>
    </r>
    <r>
      <rPr>
        <b/>
        <sz val="10"/>
        <color indexed="8"/>
        <rFont val="Arial"/>
        <family val="2"/>
      </rPr>
      <t>04/70</t>
    </r>
  </si>
  <si>
    <r>
      <t xml:space="preserve">Beruházási célú pénzeszköz átadás kormányoknak és nemzetközi szervezeteknek </t>
    </r>
    <r>
      <rPr>
        <b/>
        <sz val="10"/>
        <color indexed="8"/>
        <rFont val="Arial"/>
        <family val="2"/>
      </rPr>
      <t>04/71</t>
    </r>
  </si>
  <si>
    <r>
      <t xml:space="preserve">Beruházási célú pénzeszközátadás  egyéb külföldinek </t>
    </r>
    <r>
      <rPr>
        <b/>
        <sz val="10"/>
        <color indexed="8"/>
        <rFont val="Arial"/>
        <family val="2"/>
      </rPr>
      <t>04/72</t>
    </r>
  </si>
  <si>
    <r>
      <t xml:space="preserve">Felújítási célú pénzeszközátadás non-profit szervezeteknek </t>
    </r>
    <r>
      <rPr>
        <b/>
        <sz val="10"/>
        <color indexed="8"/>
        <rFont val="Arial"/>
        <family val="2"/>
      </rPr>
      <t>04/74</t>
    </r>
  </si>
  <si>
    <r>
      <t xml:space="preserve">Felújítási célú pénzeszközátadás az Európai Unió költségvetésének </t>
    </r>
    <r>
      <rPr>
        <b/>
        <sz val="10"/>
        <color indexed="8"/>
        <rFont val="Arial"/>
        <family val="2"/>
      </rPr>
      <t>04/77</t>
    </r>
  </si>
  <si>
    <r>
      <t xml:space="preserve">Felújítási célú pénzeszköz átadás kormányoknak és nemzetközi szervezeteknek </t>
    </r>
    <r>
      <rPr>
        <b/>
        <sz val="10"/>
        <color indexed="8"/>
        <rFont val="Arial"/>
        <family val="2"/>
      </rPr>
      <t>04/78/</t>
    </r>
  </si>
  <si>
    <r>
      <t xml:space="preserve">Felújítási célú pénzeszközátadás  egyéb külföldinek </t>
    </r>
    <r>
      <rPr>
        <b/>
        <sz val="10"/>
        <color indexed="8"/>
        <rFont val="Arial"/>
        <family val="2"/>
      </rPr>
      <t>04/79</t>
    </r>
  </si>
  <si>
    <r>
      <t xml:space="preserve">Felhalmozási célú garancia- és kezességvállalásból származó kifizetés államháztartáson kívülre </t>
    </r>
    <r>
      <rPr>
        <b/>
        <sz val="10"/>
        <color indexed="8"/>
        <rFont val="Arial"/>
        <family val="2"/>
      </rPr>
      <t>04/82</t>
    </r>
  </si>
  <si>
    <r>
      <t xml:space="preserve">Támogatások folyósítása összesen </t>
    </r>
    <r>
      <rPr>
        <b/>
        <sz val="10"/>
        <rFont val="Arial"/>
        <family val="2"/>
      </rPr>
      <t>04/03</t>
    </r>
  </si>
  <si>
    <r>
      <t xml:space="preserve">Társadalom-, szociálpolitikai és egyéb jutattás, támogatás </t>
    </r>
    <r>
      <rPr>
        <b/>
        <sz val="10"/>
        <rFont val="Arial"/>
        <family val="2"/>
      </rPr>
      <t>04/89</t>
    </r>
  </si>
  <si>
    <r>
      <t xml:space="preserve">Ellátottak pénzbeli juttatásai </t>
    </r>
    <r>
      <rPr>
        <b/>
        <sz val="10"/>
        <rFont val="Arial"/>
        <family val="2"/>
      </rPr>
      <t>04/95</t>
    </r>
  </si>
  <si>
    <r>
      <t xml:space="preserve">Felújítás </t>
    </r>
    <r>
      <rPr>
        <b/>
        <sz val="10"/>
        <color indexed="8"/>
        <rFont val="Arial"/>
        <family val="2"/>
      </rPr>
      <t>05/01+02+03+04</t>
    </r>
  </si>
  <si>
    <r>
      <t xml:space="preserve">Felújítás előzetesen felszámított általános forgalmi adója </t>
    </r>
    <r>
      <rPr>
        <b/>
        <sz val="10"/>
        <color indexed="8"/>
        <rFont val="Arial"/>
        <family val="2"/>
      </rPr>
      <t>05/05</t>
    </r>
  </si>
  <si>
    <r>
      <t xml:space="preserve">Intézményi beruházási kiadások </t>
    </r>
    <r>
      <rPr>
        <b/>
        <sz val="10"/>
        <rFont val="Arial"/>
        <family val="2"/>
      </rPr>
      <t>05/13</t>
    </r>
  </si>
  <si>
    <r>
      <t xml:space="preserve">Központi beruházások és felhalmozási célú pénzeszközátadások kiadásai </t>
    </r>
    <r>
      <rPr>
        <b/>
        <sz val="10"/>
        <rFont val="Arial"/>
        <family val="2"/>
      </rPr>
      <t>05/21+23+25+26</t>
    </r>
  </si>
  <si>
    <r>
      <t xml:space="preserve">Beruházások ÁFÁ-ja </t>
    </r>
    <r>
      <rPr>
        <b/>
        <sz val="10"/>
        <rFont val="Arial"/>
        <family val="2"/>
      </rPr>
      <t>05/32</t>
    </r>
  </si>
  <si>
    <r>
      <t xml:space="preserve">Pénzügyi befektetések kiadásai </t>
    </r>
    <r>
      <rPr>
        <b/>
        <sz val="10"/>
        <rFont val="Arial"/>
        <family val="2"/>
      </rPr>
      <t>05/38</t>
    </r>
  </si>
  <si>
    <r>
      <t xml:space="preserve">Támogatási kölcsönök nyújtása és törlesztése államháztartáson belülre </t>
    </r>
    <r>
      <rPr>
        <b/>
        <sz val="10"/>
        <rFont val="Arial"/>
        <family val="2"/>
      </rPr>
      <t>06/17+60</t>
    </r>
  </si>
  <si>
    <r>
      <t xml:space="preserve">Támogatási kölcsönök nyújtása államháztartáson kívülre </t>
    </r>
    <r>
      <rPr>
        <b/>
        <sz val="10"/>
        <rFont val="Arial"/>
        <family val="2"/>
      </rPr>
      <t>06/43</t>
    </r>
  </si>
  <si>
    <r>
      <t xml:space="preserve">Pénzforgalom nélküli kiadások </t>
    </r>
    <r>
      <rPr>
        <b/>
        <sz val="10"/>
        <rFont val="Arial"/>
        <family val="2"/>
      </rPr>
      <t>06/67</t>
    </r>
  </si>
  <si>
    <r>
      <t xml:space="preserve">Finanszírozás kiadásai </t>
    </r>
    <r>
      <rPr>
        <b/>
        <sz val="10"/>
        <rFont val="Arial"/>
        <family val="2"/>
      </rPr>
      <t>06/90</t>
    </r>
  </si>
  <si>
    <t>ÖK elszám.</t>
  </si>
  <si>
    <t>Okt.célok        egyéb fel.</t>
  </si>
  <si>
    <t>EÜ ellát.         egyéb fel</t>
  </si>
  <si>
    <t>Szociális foglalkoztatás</t>
  </si>
  <si>
    <t>Egyéb          szoc.szolg.</t>
  </si>
  <si>
    <t>Rendsz.szoc.    pénzbeli ellát</t>
  </si>
  <si>
    <t>Rendsz.         gyerm.véd.      pénzb.ell.</t>
  </si>
  <si>
    <t>Munkanélk.                 ellát.</t>
  </si>
  <si>
    <t>Eseti           pénzb.ellát.</t>
  </si>
  <si>
    <r>
      <t xml:space="preserve">Működési célú garancia- és kezességvállalásból származó kifizetés államháztartáson kívülre </t>
    </r>
    <r>
      <rPr>
        <b/>
        <sz val="10"/>
        <rFont val="Arial"/>
        <family val="2"/>
      </rPr>
      <t>04/65</t>
    </r>
  </si>
  <si>
    <t>Eseti pénzb.    gyerm.véd.     ellát.</t>
  </si>
  <si>
    <t>Máshová nem   sor.kult.tev.</t>
  </si>
  <si>
    <t>Máshová nem   sor.sport tev.</t>
  </si>
  <si>
    <t>|</t>
  </si>
  <si>
    <t>Bevételek tevékenységenként</t>
  </si>
  <si>
    <t>(működési célra kapott juttatások és felhalmozási célú végleges pénzeszközátvételek teljesítésének részletezése)</t>
  </si>
  <si>
    <t>Bevételek megnevezése</t>
  </si>
  <si>
    <t>Épület fenntartás</t>
  </si>
  <si>
    <t>Ingatlan hasznosítás</t>
  </si>
  <si>
    <t>Önkorm.igazg. tevékenység</t>
  </si>
  <si>
    <t>Város és Község gazdálkodás</t>
  </si>
  <si>
    <t>Ök.fel.nem terv.elszámo-lások</t>
  </si>
  <si>
    <t>Eseti pénzb. ellátások</t>
  </si>
  <si>
    <t>Oktatási célok és egyéb feladatok</t>
  </si>
  <si>
    <t>Összesen</t>
  </si>
  <si>
    <t>Támogatásértékű működési bevételek (10+…+18) 09/16</t>
  </si>
  <si>
    <t>Támogatásértékű működési bevételek összesen (19+20) 09/18</t>
  </si>
  <si>
    <t>Támogatásértékű beruházási bevételek (22+…+30) 09/28</t>
  </si>
  <si>
    <t>Támogatásértékű felújítási bevételek (32+…+40) 09/38</t>
  </si>
  <si>
    <t>Támogatásértékű felhalmozási bevételek (31+41) 09/39</t>
  </si>
  <si>
    <t>Támogatásértékű felhalmozási bevételek összesen (42+43) 09/41</t>
  </si>
  <si>
    <t>Támogatásértékű bevételek összesen (21+44) 9/42</t>
  </si>
  <si>
    <t>Előző évi költségvetési kiegészítések, visszatérülések összesen 09/45</t>
  </si>
  <si>
    <t>Előző évi működési célú előirányzat-maradvány, pénzmaradvány átvétel összesen (47+…+53) 09/53</t>
  </si>
  <si>
    <t>Előző évi felhalmozási célú előirányzat-maradvány, pénzmaradvány átvétel összesen (55+…+61) 09/61</t>
  </si>
  <si>
    <t>Előző évi előirányzat-maradvány, pénzmaradvány átvétel összesen (54+62) 09/62</t>
  </si>
  <si>
    <t>Működési célú pénzeszközátvétel pénzügyi vállalkozásoktól</t>
  </si>
  <si>
    <t>Működési célú pénzeszközátvétel önkormányzati többségi tulajdonú egyéb vállalkozástól</t>
  </si>
  <si>
    <t>Működési célú pénzeszközátvétel nem önkormányzati többségi tulajdonú egyéb vállalkozástól</t>
  </si>
  <si>
    <t>Működési célú pénzeszközátvétel a 67. és 68. sorokba nem tartozó egyéb vállalkozástól</t>
  </si>
  <si>
    <t>Működési célú pénzeszközátvétel vállalkozásoktól (66+...+69) 07/27</t>
  </si>
  <si>
    <t>Működési célú pénzeszközátvételek államháztartáson kívülről (64+65+70+…+73) 07/31</t>
  </si>
  <si>
    <t>Működési célú pénzeszközátvételek államháztartáson kívülről összesen (74+75) 07/33</t>
  </si>
  <si>
    <t>Beruházási célú pénzeszközátvétel pénzügyi vállalkozásoktól</t>
  </si>
  <si>
    <t>Beruházási célú pénzeszközátvétel önkormányzati többségi tulajdonú vállalkozástól</t>
  </si>
  <si>
    <t>Beruházási célú pénzeszközátvétel nem önkormányzati többségi tulajdonú vállalkozástól</t>
  </si>
  <si>
    <t>Beruházási célú pénzeszközátvétel a 80. és 81. sorokba nem tartozó egyéb vállalkozástól</t>
  </si>
  <si>
    <t>Beruházási célú pénzeszközátvétel vállalkozásoktól (79+...+82) 08/20</t>
  </si>
  <si>
    <t>Beruházási célú pénzeszközátvételek államháztartáson kívülről (77+78+83+…+86) 08/24</t>
  </si>
  <si>
    <t>Felújítási célú pénzeszközátvétel pénzügyi vállalkozásoktól</t>
  </si>
  <si>
    <t>Felújítási célú pénzeszközátvétel önkormányzati többségi tulajdonú vállalkozástól</t>
  </si>
  <si>
    <t>Felújítási célú pénzeszközátvétel nem önkormányzati többségi tulajdonú vállalkozástól</t>
  </si>
  <si>
    <t>Felújítási célú pénzeszközátvétel a 91. és 92. sorokba nem tartozó egyéb vállalkozástól</t>
  </si>
  <si>
    <t>Felújítási célú pénzeszközátvétel vállalkozásoktól (90+...+93) 08/27</t>
  </si>
  <si>
    <t>Felújítási célú pénzeszközátvételek államháztartáson kívülről (88+89+94+…+97) 08/31</t>
  </si>
  <si>
    <t>Felhalmozási célú pénzeszközátvételek államháztartáson kívülről (87+98) 08/32</t>
  </si>
  <si>
    <t>Felhalmozási célú pénzeszközátvételek államháztartáson kívülről összesen (99+100) 08/34</t>
  </si>
  <si>
    <t>Államháztartáson kívüli pénzeszközátvételek összesen (76+101) 07/33+08/34</t>
  </si>
  <si>
    <t>Támogatási kölcsönök visszatérülése és igénybevétele összesen (108+109) 10/60</t>
  </si>
  <si>
    <t>Pénzforgalmi bevételek (01+…09+45+46+63+102+…+107+110)</t>
  </si>
  <si>
    <t>Költségvetési bevételek (111+112)</t>
  </si>
  <si>
    <t>Bevételek összesen (113+114)</t>
  </si>
  <si>
    <r>
      <t xml:space="preserve">Hatósági jogkörhöz köthető működési bevétel </t>
    </r>
    <r>
      <rPr>
        <b/>
        <sz val="10"/>
        <rFont val="Arial"/>
        <family val="2"/>
      </rPr>
      <t>07/04</t>
    </r>
  </si>
  <si>
    <r>
      <t xml:space="preserve">Egyéb saját bevétel </t>
    </r>
    <r>
      <rPr>
        <b/>
        <sz val="10"/>
        <rFont val="Arial"/>
        <family val="2"/>
      </rPr>
      <t>07/14</t>
    </r>
  </si>
  <si>
    <r>
      <t xml:space="preserve">Működési kiadásokhoz kapcsolódó ÁFA visszatérülés </t>
    </r>
    <r>
      <rPr>
        <b/>
        <sz val="10"/>
        <color indexed="8"/>
        <rFont val="Arial"/>
        <family val="2"/>
      </rPr>
      <t>07/15</t>
    </r>
  </si>
  <si>
    <r>
      <t xml:space="preserve">Beruházási kiadásokhoz kapcsolódó ÁFA visszatérülés </t>
    </r>
    <r>
      <rPr>
        <b/>
        <sz val="10"/>
        <color indexed="8"/>
        <rFont val="Arial"/>
        <family val="2"/>
      </rPr>
      <t>07/16</t>
    </r>
  </si>
  <si>
    <r>
      <t xml:space="preserve">Felújítási kiadásokhoz kapcsolódó ÁFA visszatérülés </t>
    </r>
    <r>
      <rPr>
        <b/>
        <sz val="10"/>
        <color indexed="8"/>
        <rFont val="Arial"/>
        <family val="2"/>
      </rPr>
      <t>07/17</t>
    </r>
  </si>
  <si>
    <r>
      <t xml:space="preserve">Kiszámlázott termékek és szolgáltatások ÁFÁ-ja </t>
    </r>
    <r>
      <rPr>
        <b/>
        <sz val="10"/>
        <color indexed="8"/>
        <rFont val="Arial"/>
        <family val="2"/>
      </rPr>
      <t>07/18</t>
    </r>
  </si>
  <si>
    <r>
      <t xml:space="preserve">Értékesített tárgyi eszközök, immateriális javak ÁFÁ-ja </t>
    </r>
    <r>
      <rPr>
        <b/>
        <sz val="10"/>
        <color indexed="8"/>
        <rFont val="Arial"/>
        <family val="2"/>
      </rPr>
      <t>07/19</t>
    </r>
  </si>
  <si>
    <r>
      <t xml:space="preserve">Hozam- és kamatbevételek </t>
    </r>
    <r>
      <rPr>
        <b/>
        <sz val="10"/>
        <rFont val="Arial"/>
        <family val="2"/>
      </rPr>
      <t>07/24</t>
    </r>
  </si>
  <si>
    <r>
      <t xml:space="preserve">Önkormányzatok sajátos működési bevételei </t>
    </r>
    <r>
      <rPr>
        <b/>
        <sz val="10"/>
        <rFont val="Arial"/>
        <family val="2"/>
      </rPr>
      <t>16/26</t>
    </r>
  </si>
  <si>
    <r>
      <t xml:space="preserve">Támogatásértékű működési bevétel központi költségvetési szervtől </t>
    </r>
    <r>
      <rPr>
        <b/>
        <sz val="10"/>
        <color indexed="8"/>
        <rFont val="Arial"/>
        <family val="2"/>
      </rPr>
      <t>09/07</t>
    </r>
  </si>
  <si>
    <r>
      <t xml:space="preserve">Támogatásértékű működési bevétel fejezeti kezelésű előirányzattól hazai programokra </t>
    </r>
    <r>
      <rPr>
        <b/>
        <sz val="10"/>
        <color indexed="8"/>
        <rFont val="Arial"/>
        <family val="2"/>
      </rPr>
      <t>09/08</t>
    </r>
  </si>
  <si>
    <r>
      <t xml:space="preserve">Támogatásértékű működési bevétel fejezeti kezelésű előirányzattól EU-s programokra és azok hazai társfinanszírozására </t>
    </r>
    <r>
      <rPr>
        <b/>
        <sz val="10"/>
        <color indexed="8"/>
        <rFont val="Arial"/>
        <family val="2"/>
      </rPr>
      <t>09/09</t>
    </r>
  </si>
  <si>
    <r>
      <t xml:space="preserve">A 11. és 12. sorba nem tartozó támogatásértékű működési bevétel fejezeti kezelésű előirányzattól </t>
    </r>
    <r>
      <rPr>
        <b/>
        <sz val="10"/>
        <color indexed="8"/>
        <rFont val="Arial"/>
        <family val="2"/>
      </rPr>
      <t>09/10</t>
    </r>
  </si>
  <si>
    <r>
      <t xml:space="preserve">Támogatásértékű működési bevétel társadalombiztosítási alaptól </t>
    </r>
    <r>
      <rPr>
        <b/>
        <sz val="10"/>
        <rFont val="Arial"/>
        <family val="2"/>
      </rPr>
      <t>09/11</t>
    </r>
  </si>
  <si>
    <r>
      <t xml:space="preserve">Támogatásértékű működési bevétel elkülönített állami pénzalaptól </t>
    </r>
    <r>
      <rPr>
        <b/>
        <sz val="10"/>
        <rFont val="Arial"/>
        <family val="2"/>
      </rPr>
      <t>09/12</t>
    </r>
  </si>
  <si>
    <r>
      <t xml:space="preserve">Támogatásértékű működési bevétel helyi önkormányzatoktól és költségvetési szerveitől </t>
    </r>
    <r>
      <rPr>
        <b/>
        <sz val="10"/>
        <rFont val="Arial"/>
        <family val="2"/>
      </rPr>
      <t>09/13</t>
    </r>
  </si>
  <si>
    <r>
      <t xml:space="preserve">Támogatásértékű működési bevétel többcélú kistérségi társulástól </t>
    </r>
    <r>
      <rPr>
        <b/>
        <sz val="10"/>
        <rFont val="Arial"/>
        <family val="2"/>
      </rPr>
      <t>09/14</t>
    </r>
  </si>
  <si>
    <r>
      <t xml:space="preserve">Támogatásértékű működési bevétel országos kisebbségi önkormányzatoktól </t>
    </r>
    <r>
      <rPr>
        <b/>
        <sz val="10"/>
        <rFont val="Arial"/>
        <family val="2"/>
      </rPr>
      <t>09/15</t>
    </r>
  </si>
  <si>
    <r>
      <t xml:space="preserve">Működési célú garancia- és kezességvállalásból származó megtérülések </t>
    </r>
    <r>
      <rPr>
        <b/>
        <sz val="10"/>
        <rFont val="Arial"/>
        <family val="2"/>
      </rPr>
      <t>09/17</t>
    </r>
  </si>
  <si>
    <r>
      <t xml:space="preserve">Támogatásértékű beruházási bevétel központi költségvetési szervtől </t>
    </r>
    <r>
      <rPr>
        <b/>
        <sz val="10"/>
        <color indexed="8"/>
        <rFont val="Arial"/>
        <family val="2"/>
      </rPr>
      <t>09/19</t>
    </r>
  </si>
  <si>
    <r>
      <t xml:space="preserve">Támogatásértékű beruházási bevétel fejezeti kezelésű előirányzattól hazai programokra </t>
    </r>
    <r>
      <rPr>
        <b/>
        <sz val="10"/>
        <color indexed="8"/>
        <rFont val="Arial"/>
        <family val="2"/>
      </rPr>
      <t>09/20</t>
    </r>
  </si>
  <si>
    <r>
      <t xml:space="preserve">Támogatásértékű beruházási bevétel fejezeti kezelésű előirányzattól EU-s programokra és azok hazai társfinanszírozására </t>
    </r>
    <r>
      <rPr>
        <b/>
        <sz val="10"/>
        <color indexed="8"/>
        <rFont val="Arial"/>
        <family val="2"/>
      </rPr>
      <t>09/21</t>
    </r>
  </si>
  <si>
    <r>
      <t xml:space="preserve">A 23. és 24. sorba nem tartozó támogatásértékű beruházási bevétel fejezeti kezelésű előirányzattól </t>
    </r>
    <r>
      <rPr>
        <b/>
        <sz val="10"/>
        <color indexed="8"/>
        <rFont val="Arial"/>
        <family val="2"/>
      </rPr>
      <t>09/22</t>
    </r>
  </si>
  <si>
    <r>
      <t xml:space="preserve">Támogatásértékű beruházási bevétel társadalombiztosítási alaptól </t>
    </r>
    <r>
      <rPr>
        <b/>
        <sz val="10"/>
        <color indexed="8"/>
        <rFont val="Arial"/>
        <family val="2"/>
      </rPr>
      <t>09/23</t>
    </r>
  </si>
  <si>
    <r>
      <t xml:space="preserve">Támogatásértékű beruházási célú bevétel elkülönített állami pénzalaptól </t>
    </r>
    <r>
      <rPr>
        <b/>
        <sz val="10"/>
        <color indexed="8"/>
        <rFont val="Arial"/>
        <family val="2"/>
      </rPr>
      <t>09/24</t>
    </r>
  </si>
  <si>
    <r>
      <t xml:space="preserve">Támogatásértékű beruházási célú bevétel helyi önkormányzatoktól és költségvetési szerveitől </t>
    </r>
    <r>
      <rPr>
        <b/>
        <sz val="10"/>
        <color indexed="8"/>
        <rFont val="Arial"/>
        <family val="2"/>
      </rPr>
      <t>09/25</t>
    </r>
  </si>
  <si>
    <r>
      <t xml:space="preserve">Támogatásértékű beruházási célú bevétel többcélú kistérségi társulástól </t>
    </r>
    <r>
      <rPr>
        <b/>
        <sz val="10"/>
        <color indexed="8"/>
        <rFont val="Arial"/>
        <family val="2"/>
      </rPr>
      <t>09/26</t>
    </r>
  </si>
  <si>
    <r>
      <t xml:space="preserve">Támogatásértékű beruházási célú bevétel országos kisebbségi önkormányzatoktól </t>
    </r>
    <r>
      <rPr>
        <b/>
        <sz val="10"/>
        <color indexed="8"/>
        <rFont val="Arial"/>
        <family val="2"/>
      </rPr>
      <t>09/27</t>
    </r>
  </si>
  <si>
    <r>
      <t xml:space="preserve">Támogatásértékű felújítási bevétel központi költségvetési szervtől </t>
    </r>
    <r>
      <rPr>
        <b/>
        <sz val="10"/>
        <color indexed="8"/>
        <rFont val="Arial"/>
        <family val="2"/>
      </rPr>
      <t>09/29</t>
    </r>
  </si>
  <si>
    <r>
      <t xml:space="preserve">Támogatásértékű felújítási bevétel fejezeti kezelésű előirányzattól hazai programokra </t>
    </r>
    <r>
      <rPr>
        <b/>
        <sz val="10"/>
        <color indexed="8"/>
        <rFont val="Arial"/>
        <family val="2"/>
      </rPr>
      <t>09/30</t>
    </r>
  </si>
  <si>
    <r>
      <t xml:space="preserve">Támogatásértékű felújítási bevétel fejezeti kezelésű előirányzattól EU-s programokra és azok hazai társfinanszírozására </t>
    </r>
    <r>
      <rPr>
        <b/>
        <sz val="10"/>
        <color indexed="8"/>
        <rFont val="Arial"/>
        <family val="2"/>
      </rPr>
      <t>09/31</t>
    </r>
  </si>
  <si>
    <r>
      <t xml:space="preserve">A 33. és 34. sorba nem tartozó támogatásértékű felújítási bevétel fejezeti kezelésű előirányzattól </t>
    </r>
    <r>
      <rPr>
        <b/>
        <sz val="10"/>
        <color indexed="8"/>
        <rFont val="Arial"/>
        <family val="2"/>
      </rPr>
      <t>09/32</t>
    </r>
  </si>
  <si>
    <r>
      <t xml:space="preserve">Támogatásértékű felújítási célú bevétel társadalombiztosítási alaptól </t>
    </r>
    <r>
      <rPr>
        <b/>
        <sz val="10"/>
        <color indexed="8"/>
        <rFont val="Arial"/>
        <family val="2"/>
      </rPr>
      <t>09/33</t>
    </r>
  </si>
  <si>
    <r>
      <t xml:space="preserve">Támogatásértékű felújítási célú bevétel elkülönített állami pénzalaptól </t>
    </r>
    <r>
      <rPr>
        <b/>
        <sz val="10"/>
        <color indexed="8"/>
        <rFont val="Arial"/>
        <family val="2"/>
      </rPr>
      <t>09/34</t>
    </r>
  </si>
  <si>
    <r>
      <t xml:space="preserve">Támogatásértékű felújítási célú bevétel helyi önkormányzatoktól és költségvetési szerveitől </t>
    </r>
    <r>
      <rPr>
        <b/>
        <sz val="10"/>
        <color indexed="8"/>
        <rFont val="Arial"/>
        <family val="2"/>
      </rPr>
      <t>09/35</t>
    </r>
  </si>
  <si>
    <r>
      <t xml:space="preserve">Támogatásértékű felújítási célú bevétel többcélú kistérségi társulástól </t>
    </r>
    <r>
      <rPr>
        <b/>
        <sz val="10"/>
        <color indexed="8"/>
        <rFont val="Arial"/>
        <family val="2"/>
      </rPr>
      <t>09/36</t>
    </r>
  </si>
  <si>
    <r>
      <t xml:space="preserve">Támogatásértékű felújítási célú bevétel országos kisebbségi önkormányzatoktól </t>
    </r>
    <r>
      <rPr>
        <b/>
        <sz val="10"/>
        <color indexed="8"/>
        <rFont val="Arial"/>
        <family val="2"/>
      </rPr>
      <t>09/37</t>
    </r>
  </si>
  <si>
    <r>
      <t xml:space="preserve">Felhalmozási célú garancia- és kezességvállalásból származó megtérülések </t>
    </r>
    <r>
      <rPr>
        <b/>
        <sz val="10"/>
        <color indexed="8"/>
        <rFont val="Arial"/>
        <family val="2"/>
      </rPr>
      <t>09/40</t>
    </r>
  </si>
  <si>
    <r>
      <t xml:space="preserve">Előző évi működési célú előirányzat-maradvány, pénzmaradvány átvétel központi költségvetési szervtől </t>
    </r>
    <r>
      <rPr>
        <b/>
        <sz val="10"/>
        <color indexed="8"/>
        <rFont val="Arial"/>
        <family val="2"/>
      </rPr>
      <t>09/46</t>
    </r>
  </si>
  <si>
    <r>
      <t xml:space="preserve">Előző évi működési célú előirányzat-maradvány, pénzmaradvány átvétel fejezeti kezelésű előirányzattól </t>
    </r>
    <r>
      <rPr>
        <b/>
        <sz val="10"/>
        <color indexed="8"/>
        <rFont val="Arial"/>
        <family val="2"/>
      </rPr>
      <t>09/47</t>
    </r>
  </si>
  <si>
    <r>
      <t xml:space="preserve">Előző évi működési célú előirányzat-maradvány, pénzmaradvány átvétel társadalombiztosítási alaptól </t>
    </r>
    <r>
      <rPr>
        <b/>
        <sz val="10"/>
        <color indexed="8"/>
        <rFont val="Arial"/>
        <family val="2"/>
      </rPr>
      <t>09/48</t>
    </r>
  </si>
  <si>
    <r>
      <t xml:space="preserve">Előző évi működési célú előirányzat-maradvány, pénzmaradvány átvétel elkülönített állami pénzalaptól </t>
    </r>
    <r>
      <rPr>
        <b/>
        <sz val="10"/>
        <color indexed="8"/>
        <rFont val="Arial"/>
        <family val="2"/>
      </rPr>
      <t>09/49</t>
    </r>
  </si>
  <si>
    <r>
      <t xml:space="preserve">Előző évi működési célú előirányzat-maradvány, pénzmaradvány átvétel helyi önkormányzatoktól és költségvetési szerveitől </t>
    </r>
    <r>
      <rPr>
        <b/>
        <sz val="10"/>
        <color indexed="8"/>
        <rFont val="Arial"/>
        <family val="2"/>
      </rPr>
      <t>09/50</t>
    </r>
  </si>
  <si>
    <r>
      <t xml:space="preserve">Előző évi működési célú előirányzat-maradvány, pénzmaradvány átvétel  többcélú kistérségi társulástól </t>
    </r>
    <r>
      <rPr>
        <b/>
        <sz val="10"/>
        <color indexed="8"/>
        <rFont val="Arial"/>
        <family val="2"/>
      </rPr>
      <t>09/51</t>
    </r>
  </si>
  <si>
    <r>
      <t xml:space="preserve">Előző évi működési célú előirányzat-maradvány, pénzmaradvány átvétel országos kisebbségi önkormányzatoktól </t>
    </r>
    <r>
      <rPr>
        <b/>
        <sz val="10"/>
        <color indexed="8"/>
        <rFont val="Arial"/>
        <family val="2"/>
      </rPr>
      <t>09/52</t>
    </r>
  </si>
  <si>
    <r>
      <t xml:space="preserve">Előző évi felhalmozási célú előirányzat-maradvány, pénzmaradvány átvétel központi költségvetési szervtől </t>
    </r>
    <r>
      <rPr>
        <b/>
        <sz val="10"/>
        <color indexed="8"/>
        <rFont val="Arial"/>
        <family val="2"/>
      </rPr>
      <t>09/54</t>
    </r>
  </si>
  <si>
    <r>
      <t xml:space="preserve">Előző évi felhalmozási célú előirányzat-maradvány, pénzmaradvány átvétel fejezeti kezelésű előirányzattól </t>
    </r>
    <r>
      <rPr>
        <b/>
        <sz val="10"/>
        <color indexed="8"/>
        <rFont val="Arial"/>
        <family val="2"/>
      </rPr>
      <t>09/55</t>
    </r>
  </si>
  <si>
    <r>
      <t>Előző évi felhalmozási célú előirányzat-maradvány, pénzmaradvány átvétel társadalombiztosítási alaptól</t>
    </r>
    <r>
      <rPr>
        <b/>
        <sz val="10"/>
        <color indexed="8"/>
        <rFont val="Arial"/>
        <family val="2"/>
      </rPr>
      <t xml:space="preserve"> 09/56</t>
    </r>
  </si>
  <si>
    <r>
      <t xml:space="preserve">Előző évi felhalmozási célú előirányzat-maradvány, pénzmaradvány átvétel elkülönített állami pénzalaptól </t>
    </r>
    <r>
      <rPr>
        <b/>
        <sz val="10"/>
        <color indexed="8"/>
        <rFont val="Arial"/>
        <family val="2"/>
      </rPr>
      <t>09/57</t>
    </r>
  </si>
  <si>
    <r>
      <t xml:space="preserve">Előző évi felhalmozási célú előirányzat-maradvány, pénzmaradvány átvétel helyi önkormányzatoktól és költségvetési szerveitől </t>
    </r>
    <r>
      <rPr>
        <b/>
        <sz val="10"/>
        <color indexed="8"/>
        <rFont val="Arial"/>
        <family val="2"/>
      </rPr>
      <t>09/58</t>
    </r>
  </si>
  <si>
    <r>
      <t xml:space="preserve">Előző évi felhalmozási célú előirányzat-maradvány, pénzmaradvány átvétel  többcélú kistérségi társulástól </t>
    </r>
    <r>
      <rPr>
        <b/>
        <sz val="10"/>
        <color indexed="8"/>
        <rFont val="Arial"/>
        <family val="2"/>
      </rPr>
      <t>09/59</t>
    </r>
  </si>
  <si>
    <r>
      <t xml:space="preserve">Előző évi felhalmozási célú előirányzat-maradvány, pénzmaradvány átvétel országos kisebbségi önkormányzatoktól </t>
    </r>
    <r>
      <rPr>
        <b/>
        <sz val="10"/>
        <color indexed="8"/>
        <rFont val="Arial"/>
        <family val="2"/>
      </rPr>
      <t>09/60</t>
    </r>
  </si>
  <si>
    <r>
      <t xml:space="preserve">Működési célú pénzeszközátvétel non-profit szervezetektől </t>
    </r>
    <r>
      <rPr>
        <b/>
        <sz val="10"/>
        <rFont val="Arial"/>
        <family val="2"/>
      </rPr>
      <t>07/25</t>
    </r>
  </si>
  <si>
    <r>
      <t xml:space="preserve">Működési célú pénzeszközátvétel háztartásoktól </t>
    </r>
    <r>
      <rPr>
        <b/>
        <sz val="10"/>
        <rFont val="Arial"/>
        <family val="2"/>
      </rPr>
      <t>07/26</t>
    </r>
  </si>
  <si>
    <r>
      <t>Működési célra kapott juttatások az Európai Unió költségvetéséből</t>
    </r>
    <r>
      <rPr>
        <b/>
        <sz val="10"/>
        <rFont val="Arial"/>
        <family val="2"/>
      </rPr>
      <t xml:space="preserve"> 07/28</t>
    </r>
  </si>
  <si>
    <r>
      <t xml:space="preserve">Működési célra kapott juttatások kormányoktól és nemzetközi szervezetektől </t>
    </r>
    <r>
      <rPr>
        <b/>
        <sz val="10"/>
        <rFont val="Arial"/>
        <family val="2"/>
      </rPr>
      <t>07/29</t>
    </r>
  </si>
  <si>
    <r>
      <t xml:space="preserve">Működési célra kapott juttatások egyéb külföldi forrásból </t>
    </r>
    <r>
      <rPr>
        <b/>
        <sz val="10"/>
        <color indexed="8"/>
        <rFont val="Arial"/>
        <family val="2"/>
      </rPr>
      <t>07/30</t>
    </r>
  </si>
  <si>
    <r>
      <t xml:space="preserve">Működési célú garancia- és kezességvállalásból származó megtérülések államháztartáson kívülről </t>
    </r>
    <r>
      <rPr>
        <b/>
        <sz val="10"/>
        <color indexed="8"/>
        <rFont val="Arial"/>
        <family val="2"/>
      </rPr>
      <t>07/32</t>
    </r>
  </si>
  <si>
    <r>
      <t xml:space="preserve">Beruházási célú pénzeszközátvétel non-profit szervezetektől </t>
    </r>
    <r>
      <rPr>
        <b/>
        <sz val="10"/>
        <color indexed="8"/>
        <rFont val="Arial"/>
        <family val="2"/>
      </rPr>
      <t>08/18</t>
    </r>
  </si>
  <si>
    <r>
      <t xml:space="preserve">Beruházási célú pénzeszközátvétel háztartásoktól </t>
    </r>
    <r>
      <rPr>
        <b/>
        <sz val="10"/>
        <color indexed="8"/>
        <rFont val="Arial"/>
        <family val="2"/>
      </rPr>
      <t>08/19</t>
    </r>
  </si>
  <si>
    <r>
      <t xml:space="preserve">Beruházási célú pénzeszközátvétel az Európai Unió költségvetéséből </t>
    </r>
    <r>
      <rPr>
        <b/>
        <sz val="10"/>
        <color indexed="8"/>
        <rFont val="Arial"/>
        <family val="2"/>
      </rPr>
      <t>08/21</t>
    </r>
  </si>
  <si>
    <r>
      <t xml:space="preserve">Beruházási célú pénzeszközátvétel kormányoktól és nemzetközi szervezetektől </t>
    </r>
    <r>
      <rPr>
        <b/>
        <sz val="10"/>
        <color indexed="8"/>
        <rFont val="Arial"/>
        <family val="2"/>
      </rPr>
      <t>08/22</t>
    </r>
  </si>
  <si>
    <r>
      <t>Beruházási célú pénzeszközátvétel egyéb külföldi forrásból</t>
    </r>
    <r>
      <rPr>
        <b/>
        <sz val="10"/>
        <color indexed="8"/>
        <rFont val="Arial"/>
        <family val="2"/>
      </rPr>
      <t xml:space="preserve"> 08/23</t>
    </r>
  </si>
  <si>
    <r>
      <t xml:space="preserve">Felújítási célú pénzeszközátvétel non-profit szervezetektől </t>
    </r>
    <r>
      <rPr>
        <b/>
        <sz val="10"/>
        <color indexed="8"/>
        <rFont val="Arial"/>
        <family val="2"/>
      </rPr>
      <t>08/25</t>
    </r>
  </si>
  <si>
    <r>
      <t xml:space="preserve">Felújítási célú pénzeszközátvétel háztartásoktól </t>
    </r>
    <r>
      <rPr>
        <b/>
        <sz val="10"/>
        <color indexed="8"/>
        <rFont val="Arial"/>
        <family val="2"/>
      </rPr>
      <t>08/26</t>
    </r>
  </si>
  <si>
    <r>
      <t xml:space="preserve">Felújítási célra kapott juttatások az Európai Unió költségvetéséből </t>
    </r>
    <r>
      <rPr>
        <b/>
        <sz val="10"/>
        <color indexed="8"/>
        <rFont val="Arial"/>
        <family val="2"/>
      </rPr>
      <t>08/28</t>
    </r>
  </si>
  <si>
    <r>
      <t xml:space="preserve">Felújítási célra kapott juttatások kormányoktól és nemzetközi szervezetektől </t>
    </r>
    <r>
      <rPr>
        <b/>
        <sz val="10"/>
        <color indexed="8"/>
        <rFont val="Arial"/>
        <family val="2"/>
      </rPr>
      <t>08/29</t>
    </r>
  </si>
  <si>
    <r>
      <t xml:space="preserve">Felújítási célra kapott juttatások egyéb külföldi forrásból </t>
    </r>
    <r>
      <rPr>
        <b/>
        <sz val="10"/>
        <color indexed="8"/>
        <rFont val="Arial"/>
        <family val="2"/>
      </rPr>
      <t>08/30</t>
    </r>
  </si>
  <si>
    <r>
      <t xml:space="preserve">Felhalmozási célú garancia- és kezességvállalásból származó megtérülések államháztartáson kívülről </t>
    </r>
    <r>
      <rPr>
        <b/>
        <sz val="10"/>
        <rFont val="Arial"/>
        <family val="2"/>
      </rPr>
      <t>08/33</t>
    </r>
  </si>
  <si>
    <r>
      <t xml:space="preserve">Felügyeleti szervtől kapott támogatás </t>
    </r>
    <r>
      <rPr>
        <b/>
        <sz val="10"/>
        <rFont val="Arial"/>
        <family val="2"/>
      </rPr>
      <t>09/05</t>
    </r>
  </si>
  <si>
    <r>
      <t xml:space="preserve">Önkormányzatok, többcélú kistérségi társulások költségvetési támogatása </t>
    </r>
    <r>
      <rPr>
        <b/>
        <sz val="10"/>
        <rFont val="Arial"/>
        <family val="2"/>
      </rPr>
      <t>09/06 vagy 11/26-06</t>
    </r>
  </si>
  <si>
    <r>
      <t xml:space="preserve">Önkormányzatok, többcélú kistérségi társulások sajátos felhalmozási és tőke bevételei </t>
    </r>
    <r>
      <rPr>
        <b/>
        <sz val="10"/>
        <rFont val="Arial"/>
        <family val="2"/>
      </rPr>
      <t>16/36 vagy 11/6</t>
    </r>
  </si>
  <si>
    <r>
      <t xml:space="preserve">Tárgyi eszközök, immateriális javak értékesítése </t>
    </r>
    <r>
      <rPr>
        <b/>
        <sz val="10"/>
        <rFont val="Arial"/>
        <family val="2"/>
      </rPr>
      <t>08/09</t>
    </r>
  </si>
  <si>
    <r>
      <t xml:space="preserve">Pénzügyi befektetések bevételei </t>
    </r>
    <r>
      <rPr>
        <b/>
        <sz val="10"/>
        <rFont val="Arial"/>
        <family val="2"/>
      </rPr>
      <t>08/17</t>
    </r>
  </si>
  <si>
    <r>
      <t xml:space="preserve">Támogatási kölcsönök visszatérülése, igénybevétele államháztartáson belülről </t>
    </r>
    <r>
      <rPr>
        <b/>
        <sz val="10"/>
        <rFont val="Arial"/>
        <family val="2"/>
      </rPr>
      <t>10/17+59</t>
    </r>
  </si>
  <si>
    <r>
      <t>Támogatási kölcsönök visszatérülése államháztartáson kívülről</t>
    </r>
    <r>
      <rPr>
        <b/>
        <sz val="10"/>
        <rFont val="Arial"/>
        <family val="2"/>
      </rPr>
      <t xml:space="preserve"> 10/42</t>
    </r>
  </si>
  <si>
    <r>
      <t xml:space="preserve">Pénzforgalom nélküli bevételek </t>
    </r>
    <r>
      <rPr>
        <b/>
        <sz val="10"/>
        <rFont val="Arial"/>
        <family val="2"/>
      </rPr>
      <t>10/64</t>
    </r>
  </si>
  <si>
    <r>
      <t xml:space="preserve">Finanszírozás bevételei </t>
    </r>
    <r>
      <rPr>
        <b/>
        <sz val="10"/>
        <rFont val="Arial"/>
        <family val="2"/>
      </rPr>
      <t>10/87</t>
    </r>
  </si>
  <si>
    <t>A helyi önkormányzat adósságot keletkeztető Ötv. 88. § (2) bekezdése szerinti éves kötelezettségvállalásának (hitelképességének) felső határa</t>
  </si>
  <si>
    <t>Helyi adók</t>
  </si>
  <si>
    <t>Kamatbevételek</t>
  </si>
  <si>
    <t>Bírság</t>
  </si>
  <si>
    <t>Osztalék bevételek</t>
  </si>
  <si>
    <t>Vagyon bérbeadásából, haszonbérbeadásából, üzemeltetéséből, koncessziós díjából származó bevétel</t>
  </si>
  <si>
    <t>Saját bevételek (01+…+08)</t>
  </si>
  <si>
    <t>Víziközmű-társulattól átvett, még meg nem fizetett érdekeltségi hozzájárulások beszedéséből származó bevétel</t>
  </si>
  <si>
    <t>Előző év(ek)ben keletkezett tárgyévet terhelő fizetési kötelezettség (12+…+20)</t>
  </si>
  <si>
    <t xml:space="preserve">    - Támogatási kölcsönök törlesztése államháztartáson belülre</t>
  </si>
  <si>
    <t xml:space="preserve">    - Hosszú lejáratú hitelek visszafizetése </t>
  </si>
  <si>
    <t xml:space="preserve">    - Rövid lejáratú hitelek visszafizetése </t>
  </si>
  <si>
    <t xml:space="preserve">    - Külföldi finanszírozás kiadásai</t>
  </si>
  <si>
    <t xml:space="preserve">    - Kötvénykibocsátásból származó fizetési kötelezettség</t>
  </si>
  <si>
    <t xml:space="preserve">    - Lízingdíj </t>
  </si>
  <si>
    <t xml:space="preserve">    - Garancia és kezességvállalásból származó fizetési kötelezettség</t>
  </si>
  <si>
    <t xml:space="preserve">    - Váltótartozások</t>
  </si>
  <si>
    <t xml:space="preserve">    - Szállítókkal szembeni tartozások </t>
  </si>
  <si>
    <t>Kamatfizetési kötelezettség a 12 -20 sorok után</t>
  </si>
  <si>
    <t>Felújítási, felhalmozási célú kötelezettségvállalás a 7. sorban szereplő vagyontárggyal kapcsolatban</t>
  </si>
  <si>
    <t>Rövid lejáratú kötelezettségek (11+21+22)</t>
  </si>
  <si>
    <t>A helyi önkormányzat adósságot keletkeztető éves kötelezettségvállalásának felső határa [(09-23) x 0,7]+10</t>
  </si>
  <si>
    <t>Tárgyévben keletkezett tárgyévet terhelő fizetési kötelezettség (26+…+34)</t>
  </si>
  <si>
    <t>Kamatfizetési kötelezettség a 26 - 34 sorok után</t>
  </si>
  <si>
    <t>Hitelképesség vizsgálatánál figyelembe vett tárgyévi kötelezettség (25+35+36)</t>
  </si>
  <si>
    <t>Hitelképességi megfelelés (37. sor/24.sor %-a)</t>
  </si>
  <si>
    <t>Települési és területi kisebbségi önkormányzatok kiadásai és bevételei tevékenységenként</t>
  </si>
  <si>
    <t>Kisebbségi önkormány-zatok</t>
  </si>
  <si>
    <t>Kiadások összesen (01+...+13)</t>
  </si>
  <si>
    <t>Bevételek összesen (15+...+26)</t>
  </si>
  <si>
    <r>
      <t>Személyi juttatások</t>
    </r>
    <r>
      <rPr>
        <b/>
        <sz val="10"/>
        <color indexed="8"/>
        <rFont val="Arial CE"/>
        <family val="0"/>
      </rPr>
      <t xml:space="preserve"> 17/04</t>
    </r>
  </si>
  <si>
    <r>
      <t xml:space="preserve">Munkaadókat terhelő járulékok </t>
    </r>
    <r>
      <rPr>
        <b/>
        <sz val="10"/>
        <color indexed="8"/>
        <rFont val="Arial CE"/>
        <family val="0"/>
      </rPr>
      <t>17/05</t>
    </r>
  </si>
  <si>
    <r>
      <t xml:space="preserve">Dologi kiadások és egyéb folyó kiadások </t>
    </r>
    <r>
      <rPr>
        <b/>
        <sz val="10"/>
        <color indexed="8"/>
        <rFont val="Arial CE"/>
        <family val="0"/>
      </rPr>
      <t>17/08</t>
    </r>
  </si>
  <si>
    <r>
      <t xml:space="preserve">Támogatásértékű működési kiadás </t>
    </r>
    <r>
      <rPr>
        <b/>
        <sz val="10"/>
        <color indexed="8"/>
        <rFont val="Arial CE"/>
        <family val="0"/>
      </rPr>
      <t>17/09</t>
    </r>
  </si>
  <si>
    <r>
      <t xml:space="preserve">Támogatásértékű felhalmozási kiadás </t>
    </r>
    <r>
      <rPr>
        <b/>
        <sz val="10"/>
        <color indexed="8"/>
        <rFont val="Arial CE"/>
        <family val="0"/>
      </rPr>
      <t>17/19</t>
    </r>
  </si>
  <si>
    <r>
      <t xml:space="preserve">Előző évi előirányzat-maradvány, pénzmaradvány átadás </t>
    </r>
    <r>
      <rPr>
        <b/>
        <sz val="10"/>
        <color indexed="8"/>
        <rFont val="Arial CE"/>
        <family val="0"/>
      </rPr>
      <t>17/10</t>
    </r>
  </si>
  <si>
    <r>
      <t xml:space="preserve">Működési kiadás államháztartáson kívülre </t>
    </r>
    <r>
      <rPr>
        <b/>
        <sz val="10"/>
        <color indexed="8"/>
        <rFont val="Arial CE"/>
        <family val="0"/>
      </rPr>
      <t>17/15</t>
    </r>
  </si>
  <si>
    <r>
      <t xml:space="preserve">Felhalmozási célú pénzeszközátadás államháztartáson kívülre </t>
    </r>
    <r>
      <rPr>
        <b/>
        <sz val="10"/>
        <color indexed="8"/>
        <rFont val="Arial CE"/>
        <family val="0"/>
      </rPr>
      <t>17/20</t>
    </r>
  </si>
  <si>
    <r>
      <t xml:space="preserve">Felújítás </t>
    </r>
    <r>
      <rPr>
        <b/>
        <sz val="10"/>
        <color indexed="8"/>
        <rFont val="Arial CE"/>
        <family val="0"/>
      </rPr>
      <t>17/17</t>
    </r>
  </si>
  <si>
    <r>
      <t xml:space="preserve">Beruházási kiadások és pénzügyi befektetések </t>
    </r>
    <r>
      <rPr>
        <b/>
        <sz val="10"/>
        <color indexed="8"/>
        <rFont val="Arial CE"/>
        <family val="0"/>
      </rPr>
      <t>17/18</t>
    </r>
  </si>
  <si>
    <r>
      <t xml:space="preserve">Kölcsönök kiadásai </t>
    </r>
    <r>
      <rPr>
        <b/>
        <sz val="10"/>
        <color indexed="8"/>
        <rFont val="Arial CE"/>
        <family val="0"/>
      </rPr>
      <t>17/22</t>
    </r>
  </si>
  <si>
    <r>
      <t xml:space="preserve">Pénzforgalom nélküli kiadások </t>
    </r>
    <r>
      <rPr>
        <b/>
        <sz val="10"/>
        <color indexed="8"/>
        <rFont val="Arial CE"/>
        <family val="0"/>
      </rPr>
      <t>17/24</t>
    </r>
  </si>
  <si>
    <r>
      <t xml:space="preserve">Hitelek és értékpapírok kiadásai </t>
    </r>
    <r>
      <rPr>
        <b/>
        <sz val="10"/>
        <color indexed="8"/>
        <rFont val="Arial CE"/>
        <family val="0"/>
      </rPr>
      <t>17/26</t>
    </r>
  </si>
  <si>
    <r>
      <t xml:space="preserve">Intézményi működési bevételek </t>
    </r>
    <r>
      <rPr>
        <b/>
        <sz val="10"/>
        <color indexed="8"/>
        <rFont val="Arial CE"/>
        <family val="0"/>
      </rPr>
      <t>17/30</t>
    </r>
  </si>
  <si>
    <r>
      <t xml:space="preserve">Települési és területi kisebbségi önkormányzatok sajátos működési bevételei </t>
    </r>
    <r>
      <rPr>
        <b/>
        <sz val="10"/>
        <color indexed="8"/>
        <rFont val="Arial CE"/>
        <family val="0"/>
      </rPr>
      <t>17/34</t>
    </r>
  </si>
  <si>
    <r>
      <t xml:space="preserve">Támogatásértékű működési bevétel </t>
    </r>
    <r>
      <rPr>
        <b/>
        <sz val="10"/>
        <color indexed="8"/>
        <rFont val="Arial CE"/>
        <family val="0"/>
      </rPr>
      <t>17/35</t>
    </r>
  </si>
  <si>
    <r>
      <t xml:space="preserve">Támogatásértékű felhalmozási bevétel </t>
    </r>
    <r>
      <rPr>
        <b/>
        <sz val="10"/>
        <color indexed="8"/>
        <rFont val="Arial CE"/>
        <family val="0"/>
      </rPr>
      <t>17/39</t>
    </r>
  </si>
  <si>
    <r>
      <t xml:space="preserve">Előző évi előirányzat-maradvány, pénzmaradvány átvétel </t>
    </r>
    <r>
      <rPr>
        <b/>
        <sz val="10"/>
        <color indexed="8"/>
        <rFont val="Arial CE"/>
        <family val="0"/>
      </rPr>
      <t>17/36</t>
    </r>
  </si>
  <si>
    <r>
      <t xml:space="preserve">Államháztartáson kívülről átvett működési pénzeszközök bevétel </t>
    </r>
    <r>
      <rPr>
        <b/>
        <sz val="10"/>
        <color indexed="8"/>
        <rFont val="Arial CE"/>
        <family val="0"/>
      </rPr>
      <t>17/37</t>
    </r>
  </si>
  <si>
    <r>
      <t xml:space="preserve">Államháztartáson kívülről átvett felhalmozási pénzeszközök bevételei </t>
    </r>
    <r>
      <rPr>
        <b/>
        <sz val="10"/>
        <color indexed="8"/>
        <rFont val="Arial CE"/>
        <family val="0"/>
      </rPr>
      <t>17/40</t>
    </r>
  </si>
  <si>
    <r>
      <t xml:space="preserve">Felhalmozási és tőke jellegű bevételek </t>
    </r>
    <r>
      <rPr>
        <b/>
        <sz val="10"/>
        <color indexed="8"/>
        <rFont val="Arial CE"/>
        <family val="0"/>
      </rPr>
      <t>17/38</t>
    </r>
  </si>
  <si>
    <r>
      <t xml:space="preserve">Támogatások, hozzájárulások </t>
    </r>
    <r>
      <rPr>
        <b/>
        <sz val="10"/>
        <color indexed="8"/>
        <rFont val="Arial CE"/>
        <family val="0"/>
      </rPr>
      <t>17/31+32+33</t>
    </r>
  </si>
  <si>
    <r>
      <t xml:space="preserve">Kölcsönök bevételei </t>
    </r>
    <r>
      <rPr>
        <b/>
        <sz val="10"/>
        <color indexed="8"/>
        <rFont val="Arial CE"/>
        <family val="0"/>
      </rPr>
      <t>17/41</t>
    </r>
  </si>
  <si>
    <r>
      <t xml:space="preserve">Pénzforgalom nélküli bevételek </t>
    </r>
    <r>
      <rPr>
        <b/>
        <sz val="10"/>
        <color indexed="8"/>
        <rFont val="Arial CE"/>
        <family val="0"/>
      </rPr>
      <t>17/43</t>
    </r>
  </si>
  <si>
    <r>
      <t xml:space="preserve">Hitelek és értékpapírok bevételei </t>
    </r>
    <r>
      <rPr>
        <b/>
        <sz val="10"/>
        <color indexed="8"/>
        <rFont val="Arial CE"/>
        <family val="0"/>
      </rPr>
      <t>17/45</t>
    </r>
  </si>
  <si>
    <t xml:space="preserve">Költségvetési szerveknél teljes és részmunkaidőben  foglalkoztatottak létszáma és keresetbe tartozó személyi juttatásai </t>
  </si>
  <si>
    <t xml:space="preserve">  </t>
  </si>
  <si>
    <t>Kódszám (kulcsszám)</t>
  </si>
  <si>
    <t>Megnevezés
(besorolási  osztály és fizetési fokozat)</t>
  </si>
  <si>
    <t>Alap-illetmények</t>
  </si>
  <si>
    <t>Illetmény-kiegészítések</t>
  </si>
  <si>
    <t xml:space="preserve">Nyelv-pótlék   </t>
  </si>
  <si>
    <t>Egyéb kötelező illetmény-pótlékok</t>
  </si>
  <si>
    <t>Egyéb felté-teltől függő pótlékok és juttatások</t>
  </si>
  <si>
    <t>13. havi juttatás</t>
  </si>
  <si>
    <t>Rendszeres személyi juttatások összesen</t>
  </si>
  <si>
    <t>Munkavég-zéshez kapcsolódó juttatások</t>
  </si>
  <si>
    <t>Létszám
fő</t>
  </si>
  <si>
    <t>I. TELJES MUNKAIDŐBEN FOGLALKOZTATOTTAK</t>
  </si>
  <si>
    <t>000010</t>
  </si>
  <si>
    <t>országgyűlési képviselő</t>
  </si>
  <si>
    <t>000011</t>
  </si>
  <si>
    <t>Európai Parlament magyarországi képviselői</t>
  </si>
  <si>
    <t>000020</t>
  </si>
  <si>
    <t>köztársasági elnök</t>
  </si>
  <si>
    <t>000021</t>
  </si>
  <si>
    <t>alkotmánybíró</t>
  </si>
  <si>
    <t>000022</t>
  </si>
  <si>
    <t>Legfelsőbb Bíróság elnöke</t>
  </si>
  <si>
    <t>000023</t>
  </si>
  <si>
    <t>legfőbb ügyész</t>
  </si>
  <si>
    <t>000024</t>
  </si>
  <si>
    <t>országgyűlési biztos</t>
  </si>
  <si>
    <t>000025</t>
  </si>
  <si>
    <t>országgyűlési biztos általános helyettese</t>
  </si>
  <si>
    <t>000026</t>
  </si>
  <si>
    <t>az Állami Számvevőszék elnöke</t>
  </si>
  <si>
    <t>000027</t>
  </si>
  <si>
    <t>A 08. és 09. sorba nem tartozó támogatásértékű működési bevétel fejezeti kezelésű előirányzattól</t>
  </si>
  <si>
    <t>Támogatásértékű működési bevétel társadalombiztosítási alaptól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</si>
  <si>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</si>
  <si>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</si>
  <si>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</si>
  <si>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Támogatásértékű működési bevétel országos kisebbségi önkormányzatoktól</t>
  </si>
  <si>
    <t>Támogatásértékű működési bevételek (07+…+15)</t>
  </si>
  <si>
    <t>Működési célú garancia- és kezességvállalásból származó megtérülések államháztartáson belülről</t>
  </si>
  <si>
    <t>Támogatásértékű működési bevételek összesen (16+17)</t>
  </si>
  <si>
    <t>Támogatásértékű beruházási bevétel központi költségvetési szervtől</t>
  </si>
  <si>
    <t>Támogatásértékű beruházási bevétel fejezeti kezelésű előirányzattól hazai programokra</t>
  </si>
  <si>
    <t>Támogatásértékű beruházási bevétel fejezeti kezelésű előirányzattól EU-s programokra és azok hazai társfinanszírozására</t>
  </si>
  <si>
    <t>A 20. és 21. sorba nem tartozó támogatásértékű beruházási bevétel fejezeti kezelésű előirányzattól</t>
  </si>
  <si>
    <t>Támogatásértékű beruházási bevétel társadalombiztosítási alaptól</t>
  </si>
  <si>
    <t>Támogatásértékű beruházási bevétel elkülönített állami pénzalaptól</t>
  </si>
  <si>
    <t>Támogatásértékű beruházási  bevétel helyi önkormányzatoktól és költségvetési szerveitől</t>
  </si>
  <si>
    <t>Támogatásértékű beruházási bevétel többcélú kistérségi társulástól</t>
  </si>
  <si>
    <t>Támogatásértékű beruházási bevétel országos kisebbségi önkormányzatoktól</t>
  </si>
  <si>
    <t>Támogatásértékű beruházási bevételek (19+…+27)</t>
  </si>
  <si>
    <t>Támogatásértékű felújítási bevétel központi költségvetési szervtől</t>
  </si>
  <si>
    <t>Támogatásértékű felújítási bevétel fejezeti kezelésű előirányzattól hazai programokra</t>
  </si>
  <si>
    <t>Támogatásértékű felújítási bevétel fejezeti kezelésű előirányzattól EU-s programokra és azok hazai társfinanszírozására</t>
  </si>
  <si>
    <t>A 30. és 31. sorba nem tartozó támogatásértékű felújítási bevétel fejezeti kezelésű előirányzattól</t>
  </si>
  <si>
    <t>Támogatásértékű felújítási bevétel társadalombiztosítási alaptól</t>
  </si>
  <si>
    <t>Támogatásértékű felújítási bevétel elkülönített állami pénzalaptól</t>
  </si>
  <si>
    <t>Támogatásértékű felújítási bevétel helyi önkormányzatoktól és költségvetési szerveitől</t>
  </si>
  <si>
    <t>Támogatásértékű felújítási bevétel többcélú kistérségi társulástól</t>
  </si>
  <si>
    <t>Támogatásértékű felújítási bevétel országos kisebbségi önkormányzatoktól</t>
  </si>
  <si>
    <t>Támogatásértékű felújítási bevételek (29+…+37)</t>
  </si>
  <si>
    <t>Támogatásértékű felhalmozási bevételek (28+38)</t>
  </si>
  <si>
    <t>Felhalmozási célú garancia- és kezességvállalásból származó megtérülések államháztartáson belülről</t>
  </si>
  <si>
    <t>Támogatásértékű felhalmozási bevételek összesen (39+40)</t>
  </si>
  <si>
    <t>Támogatásértékű bevételek összesen (18+41)</t>
  </si>
  <si>
    <t>Előző évi központi költségvetési kiegészítések, visszatérülések</t>
  </si>
  <si>
    <t>Előző évi egyéb költségvetési kiegészítések, visszatérülések</t>
  </si>
  <si>
    <t>Előző évi költségvetési kiegészítések, visszatérülések összesen (43+44)</t>
  </si>
  <si>
    <t>Előző évi működési célú előirányzat-maradvány, pénzmaradvány átvétel központi költségvetési szervtől</t>
  </si>
  <si>
    <t>Előző évi működési célú előirányzat-maradvány, pénzmaradvány átvétel fejezeti kezelésű előirányzattól</t>
  </si>
  <si>
    <t>Előző évi működési célú előirányzat-maradvány, pénzmaradvány átvétel társadalombiztosítási alaptól</t>
  </si>
  <si>
    <t>Előző évi működési célú előirányzat-maradvány, pénzmaradvány átvétel elkülönített állami pénzalaptól</t>
  </si>
  <si>
    <t>Előző évi működési célú előirányzat-maradvány, pénzmaradvány átvétel helyi önkormányzatoktól és költségvetési szerveitől</t>
  </si>
  <si>
    <t>Előző évi működési célú előirányzat-maradvány, pénzmaradvány átvétel  többcélú kistérségi társulástól</t>
  </si>
  <si>
    <t>Előző évi működési célú előirányzat-maradvány, pénzmaradvány átvétel országos kisebbségi önkormányzatoktól</t>
  </si>
  <si>
    <t>Előző évi működési célú előirányzat-maradvány, pénzmaradvány átvétel összesen (46+…+52)</t>
  </si>
  <si>
    <t>Előző évi felhalmozási célú előirányzat-maradvány, pénzmaradvány átvétel központi költségvetési szervtől</t>
  </si>
  <si>
    <t>Előző évi felhalmozási célú előirányzat-maradvány, pénzmaradvány átvétel fejezeti kezelésű előirányzattól</t>
  </si>
  <si>
    <t>Előző évi felhalmozási célú előirányzat-maradvány, pénzmaradvány átvétel társadalombiztosítási alaptól</t>
  </si>
  <si>
    <t>Előző évi felhalmozási célú előirányzat-maradvány, pénzmaradvány átvétel elkülönített állami pénzalaptól</t>
  </si>
  <si>
    <t>Előző évi felhalmozási célú előirányzat-maradvány, pénzmaradvány átvétel helyi önkormányzatoktól és költségvetési szerveitől</t>
  </si>
  <si>
    <t>Előző évi felhalmozási célú előirányzat-maradvány, pénzmaradvány átvétel  többcélú kistérségi társulástól</t>
  </si>
  <si>
    <t>Előző évi felhalmozási célú előirányzat-maradvány, pénzmaradvány átvétel országos kisebbségi önkormányzatoktól</t>
  </si>
  <si>
    <t>Előző évi felhalmozási célú előirányzat-maradvány, pénzmaradvány átvétel összesen (54+…+60)</t>
  </si>
  <si>
    <t>Előző évi előirányzat-maradvány, pénzmaradvány átvétel összesen (53+61)</t>
  </si>
  <si>
    <t>Támogatások, támogatásértékű bevételek, kiegészítések összesen (05+06+42+45+62)</t>
  </si>
  <si>
    <t>Hitelek, értékpapírok, támogatási kölcsönök visszatérülése és igénybevétele,</t>
  </si>
  <si>
    <t>pénzforgalom nélküli bevételek, függő, átfutó, kiegyenlítő,</t>
  </si>
  <si>
    <t>illetve továbbadási (lebonyolítási) célú bevételek előirányzata és teljesítése</t>
  </si>
  <si>
    <t>(Támogatási célú kölcsönök visszatérülésének és igénybevételének részletezése)</t>
  </si>
  <si>
    <t>M e g n e v e z é s</t>
  </si>
  <si>
    <t>Működési célú támogatási kölcsön visszatérülése központi költségvetési szervtől</t>
  </si>
  <si>
    <t>-----------------</t>
  </si>
  <si>
    <t>Működési célú támogatási kölcsön visszatérülése helyi önkormányzati költségvetési szervtől</t>
  </si>
  <si>
    <t>Működési célú támogatási kölcsönök visszatérülése többcélú kistérségi társulástól</t>
  </si>
  <si>
    <t>Működési célú támogatási kölcsönök visszatérülése országos kisebbségi önkormányzatoktól</t>
  </si>
  <si>
    <t>Működési célú támogatási kölcsön visszatérülése fejezeten (önkormányzaton) belül</t>
  </si>
  <si>
    <t>Működési célú támogatási kölcsön visszatérülése társadalombiztosítási alapoktól és kezelőitől</t>
  </si>
  <si>
    <t xml:space="preserve">Működési célú támogatási kölcsön visszatérülése elkülönített állami pénzalapoktól </t>
  </si>
  <si>
    <t>Működési célú támogatási kölcsön  visszatérülése államháztartáson belülről (01+...+07)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</si>
  <si>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</si>
  <si>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</si>
  <si>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kölcsönök visszatérülése többcélú kistérségi társulástól</t>
  </si>
  <si>
    <t>Felhalmozási célú támogatási kölcsönök visszatérülése országos kisebbségi önkormányzatoktól</t>
  </si>
  <si>
    <t>Felhalmozási célú támogatási kölcsön visszatérülése fejezeten (önkormányzaton) belül</t>
  </si>
  <si>
    <t>Felhalmozási célú támogatási kölcsön visszatérülése társadalombiztosítási alapoktól és kezelőitől</t>
  </si>
  <si>
    <t xml:space="preserve">Felhalmozási célú támogatási kölcsön visszatérülése elkülönített állami pénzalapoktól </t>
  </si>
  <si>
    <t xml:space="preserve">Felhalmozási célú támogatási kölcsön visszatérülése államháztartáson belülről (09+...+15) </t>
  </si>
  <si>
    <t>Támogatási kölcsönök visszatérülése államháztartáson belülről (08+16)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</si>
  <si>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</si>
  <si>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</si>
  <si>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87. cikkének (1) bekezdése szerinti támogatási kölcsönök visszatérülése önkormányzati többségi tulajdonú egyéb vállalkozástól</t>
  </si>
  <si>
    <t>Működési célú, a Római Szerződés 87. cikkének (1) bekezdése szerinti támogatási kölcsönök visszatérülése nem önkormányzati többségi tulajdonú egyéb vállalkozástól</t>
  </si>
  <si>
    <t>Működési célú, a Római Szerződés 87. cikkének (1) bekezdése szerinti támogatási kölcsönök visszatérülése egyéb vállalkozástól (20+21)</t>
  </si>
  <si>
    <t>Működési célú, a 20. sorba nem tartozó támogatási kölcsönök visszatérülése önkormányzati többségi tulajdonú egyéb vállalkozástól</t>
  </si>
  <si>
    <t>Működési célú, a 21. sorba nem tartozó támogatási kölcsönök visszatérülése nem önkormányzati többségi tulajdonú egyéb vállalkozástól</t>
  </si>
  <si>
    <t>Működési célú támogatási kölcsönök visszatérülése egyéb vállalkozásoktól (22+23+24)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</si>
  <si>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</si>
  <si>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</si>
  <si>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</si>
  <si>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kölcsönök visszatérülése államháztartáson kívülről (18+19+25+...+28)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</si>
  <si>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</si>
  <si>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</si>
  <si>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87. cikkének (1) bekezdése szerinti támogatási kölcsönök visszatérülése önkormányzati többségi tulajdonú egyéb vállalkozástól</t>
  </si>
  <si>
    <t>Felhalmozási célú, a Római Szerződés 87. cikkének (1) bekezdése szerinti támogatási kölcsönök visszatérülése nem önkormányzati többségi tulajdonú egyéb vállalkozástól</t>
  </si>
  <si>
    <t>Felhalmozási célú, a Római Szerződés 87. cikkének (1) bekezdése szerinti támogatási kölcsönök visszatérülése egyéb vállalkozástól (32+33)</t>
  </si>
  <si>
    <t>Felhalmozási célú, a 32. sorba nem tartozó támogatási kölcsönök visszatérülése önkormányzati többségi tulajdonú egyéb vállalkozástól</t>
  </si>
  <si>
    <t>Felhalmozási célú, a 33. sorba nem tartozó támogatási kölcsönök visszatérülése nem önkormányzati többségi tulajdonú egyéb vállalkozástól</t>
  </si>
  <si>
    <t>Felhalmozási célú támogatási kölcsönök visszatérülése egyéb vállalkozástól (34+35+36)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</si>
  <si>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</si>
  <si>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</si>
  <si>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külföldről</t>
  </si>
  <si>
    <t>Felhalmozási célú támogatási kölcsönök visszatérülése államháztartáson kívülről (30+31+37+...+40)</t>
  </si>
  <si>
    <t>Támogatási kölcsönök visszatérülése államháztartáson kívülről (29+41)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</si>
  <si>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</si>
  <si>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</si>
  <si>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kölcsönök igénybevétele többcélú kistérségi társulástól</t>
  </si>
  <si>
    <t>Működési célú támogatási kölcsönök igénybevétele országos kisebbségi önkormányzatoktól</t>
  </si>
  <si>
    <t>Működési célú támogatási kölcsön igénybevétele fejezeten (önkormányzaton) belül</t>
  </si>
  <si>
    <t>Működési célú támogatási kölcsön igénybevétele társadalombiztosítási alapoktól és kezelőitől</t>
  </si>
  <si>
    <t xml:space="preserve">Működési célú támogatási kölcsön igénybevétele elkülönített állami pénzalapoktól </t>
  </si>
  <si>
    <t>Működési célú támogatási kölcsön igénybevétele államháztartáson belülről (43+...+49)</t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</si>
  <si>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</si>
  <si>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</si>
  <si>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kölcsönök igénybevétele többcélú kistérségi társulástól</t>
  </si>
  <si>
    <t>Felhalmozási célú támogatási kölcsönök igénybevétele országos kisebbségi önkormányzatoktól</t>
  </si>
  <si>
    <t>Felhalmozási célú támogatási kölcsön igénybevétele fejezeten (önkormányzaton) belül</t>
  </si>
  <si>
    <t>Felhalmozási célú támogatási kölcsön igénybevétele társadalombiztosítási alapoktól és kezelőitől</t>
  </si>
  <si>
    <t xml:space="preserve">Felhalmozási célú támogatási kölcsön igénybevétele elkülönített állami pénzalapoktól </t>
  </si>
  <si>
    <t>Felhalmozási célú támogatási kölcsön igénybevétele államháztartáson belülről (51+...+57)</t>
  </si>
  <si>
    <t>Támogatási kölcsönök igénybevétele államháztartáson belülről (50+58)</t>
  </si>
  <si>
    <t>Támogatási kölcsönök visszatérülése és igénybevétele összesen (17+42+59)</t>
  </si>
  <si>
    <t>Előző évi előirányzat-maradvány, pénzmaradvány igénybevétele</t>
  </si>
  <si>
    <t>Előző évi vállalkozási eredmény igénybevétele</t>
  </si>
  <si>
    <t>Pénzforgalom nélküli bevételek (61+…+63)</t>
  </si>
  <si>
    <t>Rövid lejáratú hitelek felvétele pénzügyi vállalkozásoktól</t>
  </si>
  <si>
    <t>Likviditási célú hitel felvétele pénzügyi vállalkozástól</t>
  </si>
  <si>
    <t>Rövid lejáratú hitelfelvétel egyéb belföldi forrásból</t>
  </si>
  <si>
    <t>Hosszú lejáratú hitelek felvétele pénzügyi vállalkozásoktól</t>
  </si>
  <si>
    <t>Hosszú lejáratú hitelfelvétel egyéb belföldi forrásból</t>
  </si>
  <si>
    <t>Hitelfelvétel államháztartáson kívülről (65+…+69)</t>
  </si>
  <si>
    <t>Likviditási célú hitel felvétele központi költségvetéstől</t>
  </si>
  <si>
    <t>Hitelfelvétel más alaptól</t>
  </si>
  <si>
    <t>Hitelfelvétel államháztartáson belülről (71+72)</t>
  </si>
  <si>
    <t>Belföldi hitelek felvétele (70+73)</t>
  </si>
  <si>
    <t>Forgatási célú belföldi értékpapírok értékesítése</t>
  </si>
  <si>
    <t>Forgatási célú belföldi értékpapírok kibocsátása</t>
  </si>
  <si>
    <t>Befektetési célú belföldi értékpapírok kibocsátása</t>
  </si>
  <si>
    <t>Belföldi értékpapírok bevételei (75+…+77)</t>
  </si>
  <si>
    <t>Belföldi hitelműveletek bevételei (74+78)</t>
  </si>
  <si>
    <t>Forgatási célú külföldi értékpapírok értékesítése</t>
  </si>
  <si>
    <t>Befektetési célú külföldi értékpapírok kibocsátása</t>
  </si>
  <si>
    <t>Hitelfelvétel nemzetközi fejlesztési szervezetektől</t>
  </si>
  <si>
    <t>Hitelfelvétel kormányoktól</t>
  </si>
  <si>
    <t xml:space="preserve">Hitelfelvétel külföldi pénzintézettől </t>
  </si>
  <si>
    <t>Hitelfelvétel egyéb külföldi hitelezőtől</t>
  </si>
  <si>
    <t>Külföldi finanszírozás bevételei  (80+…+85)</t>
  </si>
  <si>
    <t>Finanszírozási bevételek összesen (79+86)</t>
  </si>
  <si>
    <t>Továbbadási (lebonyolítási) célú működési bevétel központi költségvetési szervtől</t>
  </si>
  <si>
    <t>Továbbadási (lebonyolítási) célú működési bevétel fejezeti kezelésű előirányzattól</t>
  </si>
  <si>
    <t>Továbbadási (lebonyolítási) célú működési bevétel társadalombiztosítási alaptól</t>
  </si>
  <si>
    <t>Továbbadási (lebonyolítási) célú működési bevétel elkülönített állami pénzalaptól</t>
  </si>
  <si>
    <t>Továbbadási (lebonyolítási) célú működési bevétel helyi önkormányzatoktól és költségvetési szerveitől</t>
  </si>
  <si>
    <t>Továbbadási (lebonyolítási) célú működési bevétel többcélú kistérségi társulástól</t>
  </si>
  <si>
    <t>Továbbadási (lebonyolítási) célú működési bevétel országos kisebbségi önkormányzatoktól</t>
  </si>
  <si>
    <t>Továbbadási (lebonyolítási) célú működési bevétel összesen (88+...+94)</t>
  </si>
  <si>
    <t>Továbbadási (lebonyolítási) célú felhalmozási bevétel központi költségvetési szervtől</t>
  </si>
  <si>
    <t>96</t>
  </si>
  <si>
    <t>Továbbadási (lebonyolítási) célú felhalmozási bevétel fejezeti kezelésű előirányzattól</t>
  </si>
  <si>
    <t>97</t>
  </si>
  <si>
    <t>Továbbadási (lebonyolítási) célú felhalmozási bevétel társadalombiztosítási alaptól</t>
  </si>
  <si>
    <t>98</t>
  </si>
  <si>
    <t>Továbbadási (lebonyolítási) célú felhalmozási bevétel elkülönített állami pénzalaptól</t>
  </si>
  <si>
    <t>99</t>
  </si>
  <si>
    <t>Továbbadási (lebonyolítási) célú felhalmozási bevétel helyi önkormányzatoktól és költségvetési szerveitől</t>
  </si>
  <si>
    <t>100</t>
  </si>
  <si>
    <t>Továbbadási (lebonyolítási) célú felhalmozási bevétel többcélú kistérségi társulástól</t>
  </si>
  <si>
    <t>101</t>
  </si>
  <si>
    <t>Továbbadási (lebonyolítási) célú felhalmozási bevétel országos kisebbségi önkormányzatoktól</t>
  </si>
  <si>
    <t>102</t>
  </si>
  <si>
    <t>Továbbadási (lebonyolítási) célú felhalmozási bevétel összesen (96+...+102)</t>
  </si>
  <si>
    <t>103</t>
  </si>
  <si>
    <t>Továbbadási (lebonyolítási) célú bevétel államháztartáson belülről összesen (95+103)</t>
  </si>
  <si>
    <t>104</t>
  </si>
  <si>
    <t>Továbbadási (lebonyolítási) célú működési bevétel vállalkozásoktól</t>
  </si>
  <si>
    <t>105</t>
  </si>
  <si>
    <t>Továbbadási (lebonyolítási) célú működési bevétel háztartásoktól</t>
  </si>
  <si>
    <t>106</t>
  </si>
  <si>
    <t>Továbbadási (lebonyolítási) célú működési bevétel non-profit szervezetektől</t>
  </si>
  <si>
    <t>107</t>
  </si>
  <si>
    <t>Továbbadási (lebonyolítási) célú működési bevétel külföldről</t>
  </si>
  <si>
    <t>108</t>
  </si>
  <si>
    <t>Továbbadási (lebonyolítási) célú működési bevétel összesen (105+...+108)</t>
  </si>
  <si>
    <t>109</t>
  </si>
  <si>
    <t>Továbbadási (lebonyolítási) célú felhalmozási bevétel vállalkozásoktól</t>
  </si>
  <si>
    <t>110</t>
  </si>
  <si>
    <t>Továbbadási (lebonyolítási) célú felhalmozási bevétel háztartásoktól</t>
  </si>
  <si>
    <t>111</t>
  </si>
  <si>
    <t>Továbbadási (lebonyolítási) célú felhalmozási bevétel non-profit szervezetektől</t>
  </si>
  <si>
    <t>112</t>
  </si>
  <si>
    <t>Továbbadási (lebonyolítási) célú felhalmozási bevétel külföldről</t>
  </si>
  <si>
    <t>113</t>
  </si>
  <si>
    <t>Továbbadási (lebonyolítási) célú felhalmozási bevétel összesen (110+...+113)</t>
  </si>
  <si>
    <t>114</t>
  </si>
  <si>
    <t>Továbbadási (lebonyolítási) célú bevétel államháztartáson kívűlről összesen (109+114)</t>
  </si>
  <si>
    <t>115</t>
  </si>
  <si>
    <t>Függő bevételek</t>
  </si>
  <si>
    <t>116</t>
  </si>
  <si>
    <t>Átfutó bevételek</t>
  </si>
  <si>
    <t>117</t>
  </si>
  <si>
    <t>Kiegyenlítő bevételek</t>
  </si>
  <si>
    <t>118</t>
  </si>
  <si>
    <t>Függő, átfutó, kiegyenlítő bevételek (116+...+118)</t>
  </si>
  <si>
    <t>119</t>
  </si>
  <si>
    <t>Összesen (60+64+87+104+115+119)</t>
  </si>
  <si>
    <t>120</t>
  </si>
  <si>
    <t>Önkormányzatok által folyósított ellátások részletezése</t>
  </si>
  <si>
    <t>település-típus</t>
  </si>
  <si>
    <t xml:space="preserve">Rendszeres szociális segély az Szt. 37/B.§ (1) bek. b-c) pontok szerint </t>
  </si>
  <si>
    <t>Rendszeres szociális segély egészségkárosodott személyek részére Szt. 37/B. § (1) bek. a) pont</t>
  </si>
  <si>
    <t xml:space="preserve">Önkormányzat által folyósított ellátás kereső tevékenység mellett Szt. 37/E. § (1) bek. </t>
  </si>
  <si>
    <t>Rendelkezésre állási támogatás Szt. 37.§ (1) bek.</t>
  </si>
  <si>
    <t>Közcélú munka Szt. 36.§</t>
  </si>
  <si>
    <t>Idõskorúak járadéka Szt. 32/B.§ (1) bek.</t>
  </si>
  <si>
    <t xml:space="preserve">Lakásfenntartási támogatás (normatív) Szt. 38. § (1) bek. a) pont </t>
  </si>
  <si>
    <t>Adósságkezelési szolgáltatásban részesülőknek kifizetett lakásfenntartási támogatás Szt. 38. § (1) bek. (b) pont</t>
  </si>
  <si>
    <t xml:space="preserve">Lakásfenntartási támogatás (helyi megállapítás) Szt. 38.§ (1) bek. c) pont </t>
  </si>
  <si>
    <t>Adósságcsökkentési támogatás Szt. 55/A. §  b) pont</t>
  </si>
  <si>
    <t>Ápolási díj  (normatív) Szt. 41.§ (1) bek. 43/A. §  (1) és (4) bek.</t>
  </si>
  <si>
    <t xml:space="preserve">Ápolási díj (helyi megállapítás)  Szt.43/B. §  </t>
  </si>
  <si>
    <t>Átmeneti segély Szt. 45.§</t>
  </si>
  <si>
    <t>Temetési segély Szt. 46.§</t>
  </si>
  <si>
    <t xml:space="preserve">Rendszeres gyermekvédelmi kedvezményben részesülők pénzbeli támogatása Gyvt. 20/A.§ </t>
  </si>
  <si>
    <t>Kiegészítő gyermekvédelmi támogatás és a kiegészítő gyermekvédelmi támogatás pótléka Gyvt. 20/B.§</t>
  </si>
  <si>
    <t>Óvodáztatási támogatás Gyvt. 20/C. §</t>
  </si>
  <si>
    <t xml:space="preserve">Rendkívüli gyermekvédelmi támogatás (helyi megállapítás) Gyvt. 21.§ </t>
  </si>
  <si>
    <t>Egyéb, az önkormányzat rendeletében megállapított juttatás</t>
  </si>
  <si>
    <t>Rászorultságtól függõ pénzbeli szociális, gyermekvédelmi ellátások összesen (01+...+19)</t>
  </si>
  <si>
    <t>Természetben nyújtott lakásfenntartási támogatás Szt. 47.§ (1) bek. b) pont</t>
  </si>
  <si>
    <t>Természetben nyújtott rendszeres szociális segély Szt. 47.§ (1) bek. a) pont</t>
  </si>
  <si>
    <t>Adósságkezelési szolgáltatás keretében gáz-vagy áram fogyasztást mérő készülék biztosítása Szt. 55/A. § (3) bek.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</si>
  <si>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</si>
  <si>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</si>
  <si>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</si>
  <si>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</si>
  <si>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Gyvt. 148.§ (5) bek., Közokt. tv. 10.§ (4) bek., Tpr.tv. 8.§ (4) bek.</t>
  </si>
  <si>
    <t>Étkeztetés Szt. 62.§</t>
  </si>
  <si>
    <t>Házi segítségnyújtás Szt. 63.§</t>
  </si>
  <si>
    <t xml:space="preserve">Rendkívüli gyermekvédelmi támogatás Gyvt. 18. § (5) bek. </t>
  </si>
  <si>
    <t>Természetben nyújtott óvodáztatási támogatás Gyvt. 20/C.§ (4) bek.</t>
  </si>
  <si>
    <t>Természetben nyújtott szociális ellátások összesen (21+…+32)</t>
  </si>
  <si>
    <t>Önkormányzatok által folyósított szociális, gyermekvédelmi 
ellátások összesen (20+33)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</si>
  <si>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</si>
  <si>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</si>
  <si>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Önkormányzatok által folyósított ellátások összesen (34+35+36)</t>
  </si>
  <si>
    <t>Helyi önkormányzatok sajátos bevételeinek részletezése</t>
  </si>
  <si>
    <t>Illetékek</t>
  </si>
  <si>
    <t>Építményadó</t>
  </si>
  <si>
    <t>Telekadó</t>
  </si>
  <si>
    <t>Vállalkozók kommunális adója</t>
  </si>
  <si>
    <t>Magánszemélyek kommunális adója</t>
  </si>
  <si>
    <t>ebből: felhalmozási célú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</si>
  <si>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</si>
  <si>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</si>
  <si>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</si>
  <si>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</si>
  <si>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(02+…+05+07+...+10)</t>
  </si>
  <si>
    <t>Pótlékok, bírságok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</si>
  <si>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</si>
  <si>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Gépjárműadó</t>
  </si>
  <si>
    <t>Luxusadó</t>
  </si>
  <si>
    <t>Termőföld bérbeadásából származó jövedelemadó</t>
  </si>
  <si>
    <t>Átengedett egyéb központi adók</t>
  </si>
  <si>
    <t>Átengedett központi adók (13+...+18)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</si>
  <si>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</si>
  <si>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</si>
  <si>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</si>
  <si>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</si>
  <si>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</si>
  <si>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</si>
  <si>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                                  (01+11-06+12+19+....+25)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</si>
  <si>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</si>
  <si>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</si>
  <si>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</si>
  <si>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</si>
  <si>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</si>
  <si>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</si>
  <si>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</si>
  <si>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</si>
  <si>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</si>
  <si>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Önkormányzatok sajátos felhalmozási és tőke bevételei (06+27+...+35)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</si>
  <si>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</si>
  <si>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</si>
  <si>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(37+38)</t>
  </si>
  <si>
    <t xml:space="preserve">Központosított előirányzatok  </t>
  </si>
  <si>
    <t xml:space="preserve">Önhibájukon kívül hátrányos helyzetben lévő települési önkormányzatok támogatása </t>
  </si>
  <si>
    <t>Állami támogatás a tartósan fizetésképtelen helyzetbe került helyi önkormányzatok adósságrendezésére irányuló hitelfelvétel visszterhes kamattámogatására, az adósságrendezés alatt működési célra igényelhető támogatásra, valamint a pénzügyi gondnok díjára</t>
  </si>
  <si>
    <t>Működésképtelen helyi önkormányzatok egyéb támogatása</t>
  </si>
  <si>
    <t>A helyi önkormányzatok működőképességének megőrzését szolgáló kiegészítő támogatás (41+...+43)</t>
  </si>
  <si>
    <t>Helyi önkormányzatok színházi támogatása</t>
  </si>
  <si>
    <t>Kiegészítő támogatás egyes közoktatási feladatokhoz</t>
  </si>
  <si>
    <t xml:space="preserve">Kiegészítő támogatás egyes szociális feladatokhoz  </t>
  </si>
  <si>
    <t>Helyi önkormányzati hivatásos tűzoltóságok támogatása</t>
  </si>
  <si>
    <t>Normatív kötött felhasználású támogatások (46+...+48)</t>
  </si>
  <si>
    <t xml:space="preserve">Címzett támogatás </t>
  </si>
  <si>
    <t>Céltámogatás</t>
  </si>
  <si>
    <t>A helyi önkormányzatok fejlesztési feladatainak támogatása</t>
  </si>
  <si>
    <t>Helyi önkormányzatok vis maior támogatása</t>
  </si>
  <si>
    <t>Vis maior tartalék</t>
  </si>
  <si>
    <t>Budapest 4-es metrovonal építésének támogatása</t>
  </si>
  <si>
    <t>A leghátrányosabb helyzetű kistérségek felzárkóztatásának támogatása</t>
  </si>
  <si>
    <t>Egyéb központi támogatás</t>
  </si>
  <si>
    <t>Önkormányzat költségvetési támogatása                  (39+40+44+45+49+...+57)</t>
  </si>
  <si>
    <r>
      <t>Személyi jövedelemadó helyben maradó része</t>
    </r>
    <r>
      <rPr>
        <sz val="10"/>
        <color indexed="8"/>
        <rFont val="Arial"/>
        <family val="2"/>
      </rPr>
      <t xml:space="preserve"> és a megyei önkormányzatok részesedése</t>
    </r>
  </si>
  <si>
    <t>Települési és területi kisebbségi önkormányzatok kiadásainak és bevételeinek alakulása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</si>
  <si>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</si>
  <si>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</si>
  <si>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</si>
  <si>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</si>
  <si>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</si>
  <si>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Dologi kiadások</t>
  </si>
  <si>
    <t>Egyéb folyó kiadások</t>
  </si>
  <si>
    <t>Dologi kiadások és egyéb folyó kiadások (06+07)</t>
  </si>
  <si>
    <t>Támogatásértékű működési kiadás</t>
  </si>
  <si>
    <t>Előző évi előirányzat-maradvány, pénzmaradvány átadás</t>
  </si>
  <si>
    <t>Működési kiadás államháztartáson belül (04+05+08+09+10)</t>
  </si>
  <si>
    <t>Működési célú pénzeszközátadás államháztartáson kívülre</t>
  </si>
  <si>
    <t>Társadalom- és szociálpolitikai juttatások</t>
  </si>
  <si>
    <t>Ellátottak pénzbeli juttatásai</t>
  </si>
  <si>
    <t>Működési kiadás államháztartáson kívülre (12+13+14)</t>
  </si>
  <si>
    <t>Működési költségvetés kiadásai (11+15)</t>
  </si>
  <si>
    <t>Felújítás</t>
  </si>
  <si>
    <t>Beruházási kiadások és pénzügyi befektetések</t>
  </si>
  <si>
    <t>Támogatásértékű felhalmozási kiadás</t>
  </si>
  <si>
    <t>Felhalmozási célú pénzeszközátadás államháztartáson kívülre</t>
  </si>
  <si>
    <t>Felhalmozási költségvetés kiadásai (17+18+19+20)</t>
  </si>
  <si>
    <t>Kölcsönök kiadásai</t>
  </si>
  <si>
    <t>Pénzforgalmi kiadások összesen (16+21+22)</t>
  </si>
  <si>
    <t>Pénzforgalom nélküli kiadások</t>
  </si>
  <si>
    <t>Költségvetési kiadások (23+24)</t>
  </si>
  <si>
    <t>Hitelek és értékpapírok kiadásai</t>
  </si>
  <si>
    <t>Továbbadási (lebonyolítási) célú kiadás</t>
  </si>
  <si>
    <t>Költségvetési aktív pénzügyi elszámolások</t>
  </si>
  <si>
    <t>Települési és területi kisebbségi önkormányzatok kiadásai összesen (25+26+27+28)</t>
  </si>
  <si>
    <t>Intézményi működési bevételek</t>
  </si>
  <si>
    <t>Normatív állami hozzájárulás</t>
  </si>
  <si>
    <t>Egyéb állami támogatás, hozzájárulás</t>
  </si>
  <si>
    <t>Települési és területi kisebbségi önkormányzatok sajátos  működési bevételei</t>
  </si>
  <si>
    <t>Támogatásértékű működési bevétel</t>
  </si>
  <si>
    <t>Előző évi előirányzat-maradvány, pénzmaradvány átvétel</t>
  </si>
  <si>
    <t>Államháztartáson kívülről átvett működési pénzeszköz bevétel</t>
  </si>
  <si>
    <t>Támogatásértékű felhalmozási bevétel</t>
  </si>
  <si>
    <t>Államháztartáson kívülről átvett felhalmozási pénzeszközök bevételei</t>
  </si>
  <si>
    <t>Kölcsönök bevételei</t>
  </si>
  <si>
    <t>Pénzforgalom nélküli bevételek</t>
  </si>
  <si>
    <t>Hitelek és értékpapírok bevételei</t>
  </si>
  <si>
    <t>Továbbadási (lebonyolítási) célú bevétel</t>
  </si>
  <si>
    <t>Költségvetési passzív pénzügyi elszámolások</t>
  </si>
  <si>
    <t>Települési és területi kisebbségi önkormányzatok bevételei összesen (44+45+46+47)</t>
  </si>
  <si>
    <r>
      <t>Települési és területi kisebbségi önkormányzatok</t>
    </r>
    <r>
      <rPr>
        <sz val="10"/>
        <color indexed="8"/>
        <rFont val="Arial CE"/>
        <family val="0"/>
      </rPr>
      <t xml:space="preserve"> támogatása</t>
    </r>
  </si>
  <si>
    <r>
      <t>Pénzforgalmi bevételek összesen (30+…+4</t>
    </r>
    <r>
      <rPr>
        <b/>
        <sz val="10"/>
        <color indexed="8"/>
        <rFont val="Arial CE"/>
        <family val="0"/>
      </rPr>
      <t>1</t>
    </r>
    <r>
      <rPr>
        <b/>
        <sz val="10"/>
        <rFont val="Arial CE"/>
        <family val="0"/>
      </rPr>
      <t>)</t>
    </r>
  </si>
  <si>
    <r>
      <t>Költségvetési bevételek (42</t>
    </r>
    <r>
      <rPr>
        <b/>
        <sz val="10"/>
        <color indexed="8"/>
        <rFont val="Arial CE"/>
        <family val="0"/>
      </rPr>
      <t>+43</t>
    </r>
    <r>
      <rPr>
        <b/>
        <sz val="10"/>
        <rFont val="Arial CE"/>
        <family val="0"/>
      </rPr>
      <t>)</t>
    </r>
  </si>
  <si>
    <t>Kiadások tevékenységenként</t>
  </si>
  <si>
    <t>(működési és felhalmozási célú teljesített pénzeszközátadások részletezése)</t>
  </si>
  <si>
    <t>Kiadások megnevezése</t>
  </si>
  <si>
    <t>Kis.mezőgazd.        szolg.</t>
  </si>
  <si>
    <t>Helyi közut,hidak,  lét.,felúj.</t>
  </si>
  <si>
    <t>Épület fennt.és korszerűs.</t>
  </si>
  <si>
    <t>Közut.,hidak      üzem.,fennt.</t>
  </si>
  <si>
    <t>Saját v.bérelt      ing.haszn.</t>
  </si>
  <si>
    <t>Ökigazg.tev.</t>
  </si>
  <si>
    <t>Kisebbs.ÖK.      Igazg.tev.</t>
  </si>
  <si>
    <t>Polg.véd.</t>
  </si>
  <si>
    <t>Város és                      Község.          gazd.szolg.</t>
  </si>
  <si>
    <t>Személyi juttatások összesen (01+02+03) (02/49)</t>
  </si>
  <si>
    <t>Támogatásértékű működési kiadás (08+…+16) 04/13</t>
  </si>
  <si>
    <t>Támogatásértékű működési kiadás összesen (17+18) 04/15</t>
  </si>
  <si>
    <t>Támogatásértékű beruházási kiadások (20+…+28) 04/25</t>
  </si>
  <si>
    <t>Támogatásértékű felújítási kiadások (30+…+38) 04/35</t>
  </si>
  <si>
    <t>Támogatásértékű felhalmozási kiadások (29+39) 04/36</t>
  </si>
  <si>
    <t>Támogatásértékű felhalmozási kiadások összesen (40+41) 04/38</t>
  </si>
  <si>
    <t>Támogatásértékű kiadás összesen (19+42) 04/39</t>
  </si>
  <si>
    <t>Előző évi működési célú előirányzat-maradvány, pénzmaradvány átadás összesen (44+…+50) 04/47</t>
  </si>
  <si>
    <t>Előző évi felhalmozási célú előirányzat-maradvány, pénzmaradvány átadás összesen (52+…+58) 04/55</t>
  </si>
  <si>
    <t>Előző évi előirányzat-maradvány, pénzmaradvány átadása összesen (51+59) 04/56</t>
  </si>
  <si>
    <t xml:space="preserve">Működési célú pénzeszközátadás pénzügyi vállalkozásoknak </t>
  </si>
  <si>
    <t>Működési célú, a Római Szerződés 87. cikkének (1) bekezdése szerinti pénzeszközátadás önkormányzati többségi tulajdonú egyéb vállalkozásnak</t>
  </si>
  <si>
    <t>Működési célú, a Római Szerződés 87. cikkének (1) bekezdése szerinti pénzeszközátadás nem önkormányzati többségi tulajdonú egyéb vállalkozásnak</t>
  </si>
  <si>
    <t>Működési célú, a Római Szerződés 87. cikkének (1) bekezdése szerinti pénzeszközátadás egyéb vállalkozásnak (64+65)</t>
  </si>
  <si>
    <t>Működési célú, az 64. sorban nem szerepeltetett, önkormányzati többségi tulajdonú egyéb vállalkozásoknak nyújtott támogatások összege</t>
  </si>
  <si>
    <t>Működési célú, az 65. sorban nem szerepeltetett, nem önkormányzati többségi tulajdonú egyéb vállalkozásoknak nyújtott támogatások összege</t>
  </si>
  <si>
    <t>Működési célú pénzeszközátadás vállalkozásoknak (63+66+67+68) 04/60</t>
  </si>
  <si>
    <t>Működési célú pénzeszközátadások államháztartáson kívülre (61+62+69+…+72) 04/64</t>
  </si>
  <si>
    <t>Működési célú garancia- és kezességvállalásból származó kifizetés államháztartáson kívülre 04/65</t>
  </si>
  <si>
    <t>Működési célú pénzeszközátadások államháztartáson kívülre összesen (73+74) 04/66</t>
  </si>
  <si>
    <t xml:space="preserve">Beruházási célú egyéb pénzeszközátadás háztartásoknak </t>
  </si>
  <si>
    <t>Beruházási célú pénzeszközátadás pénzügyi vállalkozásoknak</t>
  </si>
  <si>
    <t>Beruházási célú, a Római Szerződés 87. cikkének (1) bekezdése szerinti pénzeszközátadás önkormányzati többségi tulajdonú egyéb vállalkozásnak</t>
  </si>
  <si>
    <t>Beruházási célú, a Római Szerződés 87. cikkének (1) bekezdése szerinti pénzeszközátadás nem önkormányzati többségi tulajdonú egyéb vállalkozásnak</t>
  </si>
  <si>
    <t>Beruházási célú, a Római Szerződés 87. cikkének (1) bekezdése szerinti pénzeszközátadás egyéb vállalkozásnak (79+80)</t>
  </si>
  <si>
    <t>Beruházási célú, a 79. sorban nem szerepeltetett, önkormányzati többségi tulajdonú egyéb vállalkozásoknak nyújtott támogatások összege</t>
  </si>
  <si>
    <t>Beruházási célú, a 80. sorban nem szerepeltetett, nem önkormányzati többségi tulajdonú egyéb vállalkozásoknak nyújtott támogatások összege</t>
  </si>
  <si>
    <t>Beruházási célú pénzeszközátadás vállalkozásoknak (78+81+82+83) 04/69</t>
  </si>
  <si>
    <t xml:space="preserve"> A megye megnevezése, székhelye:</t>
  </si>
  <si>
    <t>...................................................................</t>
  </si>
  <si>
    <t>Budapest Főváros</t>
  </si>
  <si>
    <t>számjel</t>
  </si>
  <si>
    <t>PIR-törzsszám</t>
  </si>
  <si>
    <t>szektor</t>
  </si>
  <si>
    <t>megye</t>
  </si>
  <si>
    <t>településtípus</t>
  </si>
  <si>
    <t>szakágazat</t>
  </si>
  <si>
    <t xml:space="preserve"> </t>
  </si>
  <si>
    <t>A költségvetési szerv megnevezése, székhelye:</t>
  </si>
  <si>
    <t>Budapest Főváros XIII.ker.Polgármesteri Hivatal</t>
  </si>
  <si>
    <t>1139.Budapest,Béke tér 1.</t>
  </si>
  <si>
    <t>.............................................................................................................................................................</t>
  </si>
  <si>
    <t>2009. évi</t>
  </si>
  <si>
    <t xml:space="preserve">B) ÖNKORMÁNYZATI  </t>
  </si>
  <si>
    <t>KÖLTSÉGVETÉS</t>
  </si>
  <si>
    <t>Budapest,       2009.  év  március  hó           nap</t>
  </si>
  <si>
    <t>.......................................................................................</t>
  </si>
  <si>
    <t xml:space="preserve">.........................................................................   </t>
  </si>
  <si>
    <t>a szerv gazdasági vezetője</t>
  </si>
  <si>
    <r>
      <t xml:space="preserve"> </t>
    </r>
    <r>
      <rPr>
        <sz val="8.5"/>
        <rFont val="MS Sans Serif"/>
        <family val="2"/>
      </rPr>
      <t>a szerv vezetője</t>
    </r>
  </si>
  <si>
    <t>Készítette, ill. felvilágosítást nyújt:</t>
  </si>
  <si>
    <t>Ajtai Judit</t>
  </si>
  <si>
    <t>.........................................................................( név)</t>
  </si>
  <si>
    <t>452-4198</t>
  </si>
  <si>
    <t>....................................................................(telefon)</t>
  </si>
  <si>
    <t>lapszám</t>
  </si>
  <si>
    <t>Személyi juttatások és a munkaadókat terhelő járulékok</t>
  </si>
  <si>
    <t>előirányzata és teljesítése</t>
  </si>
  <si>
    <t>Bp.Főv.XIII.ker.Polgármesteri Hivatal</t>
  </si>
  <si>
    <t>szerv megnevezése</t>
  </si>
  <si>
    <t>fejezet/megye</t>
  </si>
  <si>
    <t>cím/alcím     település-típus</t>
  </si>
  <si>
    <t>űrlap</t>
  </si>
  <si>
    <t>év</t>
  </si>
  <si>
    <t>időszak</t>
  </si>
  <si>
    <t>ezer forintban</t>
  </si>
  <si>
    <t>Megnevezés</t>
  </si>
  <si>
    <t>Sor-szám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</si>
  <si>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</si>
  <si>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</si>
  <si>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</si>
  <si>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</si>
  <si>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</si>
  <si>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</si>
  <si>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</si>
  <si>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</si>
  <si>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</si>
  <si>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</si>
  <si>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</si>
  <si>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</si>
  <si>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</si>
  <si>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</si>
  <si>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</si>
  <si>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</si>
  <si>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>Teljes munkaidőben foglalkoztatottak rendszeres személyi juttatása összesen (01+...+06)</t>
  </si>
  <si>
    <t>07</t>
  </si>
  <si>
    <t>Részmunkaidőben foglalkoztatottak rendszeres személyi juttatása</t>
  </si>
  <si>
    <t>08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</si>
  <si>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</si>
  <si>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</si>
  <si>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</si>
  <si>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</si>
  <si>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</si>
  <si>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</si>
  <si>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</si>
  <si>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</si>
  <si>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</si>
  <si>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</si>
  <si>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munkavégzéshez kapcsolódó juttatásai összesen (10+....+13)</t>
  </si>
  <si>
    <t>14</t>
  </si>
  <si>
    <t xml:space="preserve">Részmunkaidőben foglalkoztatottak munkavégzéshez kapcsolódó juttatásai </t>
  </si>
  <si>
    <t>15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</si>
  <si>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</si>
  <si>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</si>
  <si>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</si>
  <si>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</si>
  <si>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</si>
  <si>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</si>
  <si>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</si>
  <si>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</si>
  <si>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</si>
  <si>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</si>
  <si>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</si>
  <si>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</si>
  <si>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</si>
  <si>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</si>
  <si>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</si>
  <si>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</si>
  <si>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</si>
  <si>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</si>
  <si>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 xml:space="preserve">Részmunkaidőben foglalkoztatottak személyhez kapcsolódó költségtérítései 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</si>
  <si>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</si>
  <si>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</si>
  <si>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</si>
  <si>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</si>
  <si>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rendszeres juttatásai 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</si>
  <si>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</si>
  <si>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</si>
  <si>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</si>
  <si>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</si>
  <si>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</si>
  <si>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</si>
  <si>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</si>
  <si>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</si>
  <si>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</si>
  <si>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</si>
  <si>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</si>
  <si>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 xml:space="preserve">Társadalombiztosítási járulék </t>
  </si>
  <si>
    <t>Korkedvezmény-biztosítási járulék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</si>
  <si>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</si>
  <si>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</si>
  <si>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</si>
  <si>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</si>
  <si>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</si>
  <si>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(50+...+56)</t>
  </si>
  <si>
    <t>Dologi kiadások és egyéb folyó kiadások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</si>
  <si>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</si>
  <si>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</si>
  <si>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</si>
  <si>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</si>
  <si>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</si>
  <si>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</si>
  <si>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</si>
  <si>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</si>
  <si>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</si>
  <si>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</si>
  <si>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</si>
  <si>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</si>
  <si>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</si>
  <si>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</si>
  <si>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</si>
  <si>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</si>
  <si>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</si>
  <si>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17</t>
  </si>
  <si>
    <t>Kommunikációs szolgáltatások (15+16+17)</t>
  </si>
  <si>
    <t>18</t>
  </si>
  <si>
    <t>Vásárolt élelmezés</t>
  </si>
  <si>
    <t>19</t>
  </si>
  <si>
    <t>Bérleti és lízing díjak</t>
  </si>
  <si>
    <t>20</t>
  </si>
  <si>
    <t xml:space="preserve">      ebből: - PPP konstrukcióhoz kapcsolódó szolgáltatási díj fizetés</t>
  </si>
  <si>
    <t>21</t>
  </si>
  <si>
    <t xml:space="preserve">                - központi költségvetési szervek kincstári ingatlanhoz kapcsolódó</t>
  </si>
  <si>
    <t>22</t>
  </si>
  <si>
    <t xml:space="preserve">                  bérleti díja</t>
  </si>
  <si>
    <t>Szállítási szolgáltatás</t>
  </si>
  <si>
    <t>23</t>
  </si>
  <si>
    <t>Gázenergia-szolgáltatás díja</t>
  </si>
  <si>
    <t>24</t>
  </si>
  <si>
    <t>Villamosenergia-szolgáltatás díja</t>
  </si>
  <si>
    <t>25</t>
  </si>
  <si>
    <t>Távhő- és melegvíz-szolgáltatás díja</t>
  </si>
  <si>
    <t>26</t>
  </si>
  <si>
    <t>Víz- és csatornadíjak</t>
  </si>
  <si>
    <t>27</t>
  </si>
  <si>
    <t>Karbantartási, kisjavítási szolgáltatások kiadásai</t>
  </si>
  <si>
    <t>28</t>
  </si>
  <si>
    <t>Egyéb üzemeltetési, fenntartási szolgáltatási kiadások</t>
  </si>
  <si>
    <t>29</t>
  </si>
  <si>
    <t>Továbbszámlázott (közvetített) szolgáltatások kiadásai államháztartáson belülre</t>
  </si>
  <si>
    <t>30</t>
  </si>
  <si>
    <t>Továbbszámlázott (közvetített) szolgáltatások kiadásai államháztartáson kívülre</t>
  </si>
  <si>
    <t>31</t>
  </si>
  <si>
    <t>Pénzügyi szolgáltatások kiadásai</t>
  </si>
  <si>
    <t>32</t>
  </si>
  <si>
    <t>Szolgáltatási kiadások (19+20+23+…+32)</t>
  </si>
  <si>
    <t>33</t>
  </si>
  <si>
    <t>Vásárolt közszolgáltatások</t>
  </si>
  <si>
    <t>34</t>
  </si>
  <si>
    <t>Vásárolt termékek és szolgáltatások általános forgalmi adója</t>
  </si>
  <si>
    <t>35</t>
  </si>
  <si>
    <t>Kiszámlázott termékek és szolgáltatások általános forgalmi adó befizetése</t>
  </si>
  <si>
    <t>36</t>
  </si>
  <si>
    <t>Értékesített tárgyi eszközök, immateriális javak általános forgalmi adó befizetése (05. űrlapon szereplők nélkül)</t>
  </si>
  <si>
    <t>37</t>
  </si>
  <si>
    <t>Általános forgalmi adó összesen (35+36+37)</t>
  </si>
  <si>
    <t>38</t>
  </si>
  <si>
    <t>Belföldi kiküldetés</t>
  </si>
  <si>
    <t>39</t>
  </si>
  <si>
    <t>Külföldi kiküldetés</t>
  </si>
  <si>
    <t>40</t>
  </si>
  <si>
    <t>Reprezentáció</t>
  </si>
  <si>
    <t>41</t>
  </si>
  <si>
    <t>Reklám és propagandakiadások</t>
  </si>
  <si>
    <t>42</t>
  </si>
  <si>
    <t>Kiküldetés, reprezentáció, reklámkiadások (39+…+42)</t>
  </si>
  <si>
    <t>43</t>
  </si>
  <si>
    <t>Szellemi tevékenység végzésére kifizetés</t>
  </si>
  <si>
    <t>44</t>
  </si>
  <si>
    <t>Egyéb dologi kiadások</t>
  </si>
  <si>
    <t>45</t>
  </si>
  <si>
    <t>Dologi kiadások (14+18+33+34+38+43+44+45)</t>
  </si>
  <si>
    <t>46</t>
  </si>
  <si>
    <t>Előző évi maradvány visszafizetése (felügyeleti nélkül)</t>
  </si>
  <si>
    <t>47</t>
  </si>
  <si>
    <t>Vállalkozási tevékenység eredménye utáni befizetés</t>
  </si>
  <si>
    <t>48</t>
  </si>
  <si>
    <t>Felügyeleti szerv javára teljesített egyéb befizetés</t>
  </si>
  <si>
    <t>49</t>
  </si>
  <si>
    <t>Eredeti előirányzatot meghaladó bevétel utáni befizetés</t>
  </si>
  <si>
    <t>50</t>
  </si>
  <si>
    <t>---------------</t>
  </si>
  <si>
    <t>Bevételek meghatározott köre utáni befizetés</t>
  </si>
  <si>
    <t>51</t>
  </si>
  <si>
    <t>Befektetett eszközökkel kapcsolatos befizetési kötelezettség</t>
  </si>
  <si>
    <t>52</t>
  </si>
  <si>
    <t>Egyéb befizetési kötelezettség</t>
  </si>
  <si>
    <t>53</t>
  </si>
  <si>
    <t>Különféle költségvetési befizetések (47+…+53)</t>
  </si>
  <si>
    <t>54</t>
  </si>
  <si>
    <t>Munkáltató által fizetett személyi jövedelemadó</t>
  </si>
  <si>
    <t>55</t>
  </si>
  <si>
    <t>Nemzetközi tagsági díjak</t>
  </si>
  <si>
    <t>56</t>
  </si>
  <si>
    <t>Rehabilitációs hozzájárulás</t>
  </si>
  <si>
    <t>57</t>
  </si>
  <si>
    <t>Helyi adók, egyéb vám, illeték és adójellegű befizetések</t>
  </si>
  <si>
    <t>58</t>
  </si>
  <si>
    <t>Díjak, egyéb  befizetések</t>
  </si>
  <si>
    <t>59</t>
  </si>
  <si>
    <t>Adók, díjak, egyéb befizetések (55+...+59)</t>
  </si>
  <si>
    <t>60</t>
  </si>
  <si>
    <t>Kamatkiadások államháztartáson kívülre</t>
  </si>
  <si>
    <t>61</t>
  </si>
  <si>
    <t>Kamatkiadások államháztartáson belülre</t>
  </si>
  <si>
    <t>62</t>
  </si>
  <si>
    <t>Kamatkiadások (61+62)</t>
  </si>
  <si>
    <t>63</t>
  </si>
  <si>
    <t>Realizált árfolyamveszteségek</t>
  </si>
  <si>
    <t>64</t>
  </si>
  <si>
    <t>Követelés elengedés, tartozásátvállalás kiadásai</t>
  </si>
  <si>
    <t>65</t>
  </si>
  <si>
    <t>Egyéb folyó kiadások (54+60+63+64+65)</t>
  </si>
  <si>
    <t>66</t>
  </si>
  <si>
    <t>Dologi kiadások és egyéb folyó kiadások (46+66)</t>
  </si>
  <si>
    <t>67</t>
  </si>
  <si>
    <t>Felhalmozási kiadások és pénzügyi befektetések</t>
  </si>
  <si>
    <t>cím/alcím/     település-típus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</si>
  <si>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</si>
  <si>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</si>
  <si>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</si>
  <si>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</si>
  <si>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</si>
  <si>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</si>
  <si>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</si>
  <si>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</si>
  <si>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</si>
  <si>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</si>
  <si>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</si>
  <si>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</si>
  <si>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</si>
  <si>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</si>
  <si>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</si>
  <si>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</si>
  <si>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</si>
  <si>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</si>
  <si>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</si>
  <si>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Felhalmozási célú pénzeszközátadás háztartásoknak</t>
  </si>
  <si>
    <t>Lakástámogatás (=22)</t>
  </si>
  <si>
    <t>Ingatlanok vásárlása, létesítése</t>
  </si>
  <si>
    <t>Lakásépítés (=24)</t>
  </si>
  <si>
    <t>Állami készletek, tartalékok felhalmozási kiadásai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</si>
  <si>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</si>
  <si>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</si>
  <si>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</si>
  <si>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</si>
  <si>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</si>
  <si>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(27+..+31)</t>
  </si>
  <si>
    <t>Felhalmozási kiadások összesen (13+21+23+25+26+32)</t>
  </si>
  <si>
    <t>Részvények és részesedések vásárlása</t>
  </si>
  <si>
    <t>Kárpótlási jegyek vásárlása</t>
  </si>
  <si>
    <t>Államkötvények, egyéb értékpapírok vásárlása</t>
  </si>
  <si>
    <t>Egyéb pénzügyi befektetések</t>
  </si>
  <si>
    <t>Pénzügyi befektetések kiadásai (34+...+37)</t>
  </si>
  <si>
    <t>Felhalmozási kiadások és pénzügyi befektetések összesen (33+38)</t>
  </si>
  <si>
    <t>Támogatás, támogatásértékű kiadás, végleges pénzeszközátadás, egyéb</t>
  </si>
  <si>
    <t>támogatás és az ellátottak pénzbeli juttatásainak előirányzata és teljesítése</t>
  </si>
  <si>
    <t>Felügyelet alá tartozó költségvetési szervnek folyósított működési támogatás</t>
  </si>
  <si>
    <t>Felügyelet alá tartozó költségvetési szervnek folyósított felhalmozási támogatás</t>
  </si>
  <si>
    <t>Támogatások folyósítása összesen (01+02)</t>
  </si>
  <si>
    <t>Támogatásértékű működési kiadás központi költségvetési szervnek</t>
  </si>
  <si>
    <t>Támogatásértékű működési kiadás fejezeti kezelésű előirányzatnak hazai programokra</t>
  </si>
  <si>
    <t>Támogatásértékű működési kiadás fejezeti kezelésű előirányzatnak EU-s programokra és azok hazai társfinanszírozására</t>
  </si>
  <si>
    <t>Az 05. és 06. sorba nem tartozó támogatásértékű működési kiadás fejezeti kezelésű előirányzatnak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</si>
  <si>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</si>
  <si>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</si>
  <si>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szerveinek</t>
  </si>
  <si>
    <t>Támogatásértékű működési kiadás többcélú kistérségi társulásnak</t>
  </si>
  <si>
    <t>Támogatásértékű működési kiadás országos kisebbségi önkormányzatoknak</t>
  </si>
  <si>
    <t>Támogatásértékű működési kiadások (04+...+12)</t>
  </si>
  <si>
    <t>Működési célú garancia- és kezességvállalásból származó kifizetés államháztartáson belülre</t>
  </si>
  <si>
    <t>Támogatásértékű működési kiadások összesen (13+14)</t>
  </si>
  <si>
    <t>Támogatásértékű beruházási kiadás központi költségvetési szervnek</t>
  </si>
  <si>
    <t>Támogatásértékű beruházási kiadás fejezeti kezelésű előirányzatnak hazai programokra</t>
  </si>
  <si>
    <t>Támogatásértékű beruházási kiadás fejezeti kezelésű előirányzatnak EU-s programokra és azok hazai társfinanszírozására</t>
  </si>
  <si>
    <t>A 17. és 18. sorba nem tartozó támogatásértékű beruházási kiadás fejezeti kezelésű előirányzatnak</t>
  </si>
  <si>
    <t>Támogatásértékű beruházási kiadás társadalombiztosítási alapok kezelőinek</t>
  </si>
  <si>
    <t>Támogatásértékű beruházási kiadás elkülönített állami pénzalapnak</t>
  </si>
  <si>
    <t>Támogatásértékű beruházási kiadás helyi önkormányzatoknak és költségvetési szerveinek</t>
  </si>
  <si>
    <t>Támogatásértékű beruházási kiadás többcélú kistérségi társulásnak</t>
  </si>
  <si>
    <t>Támogatásértékű beruházási kiadás országos kisebbségi önkormányzatoknak</t>
  </si>
  <si>
    <t>Támogatásértékű beruházási kiadások (16+...+24)</t>
  </si>
  <si>
    <t>Támogatásértékű felújítási kiadás központi költségvetési szervnek</t>
  </si>
  <si>
    <t>Támogatásértékű felújítási kiadás fejezeti kezelésű előirányzatnak hazai programokra</t>
  </si>
  <si>
    <t>Támogatásértékű felújítási kiadás fejezeti kezelésű előirányzatnak EU-s programokra és azok hazai társfinanszírozására</t>
  </si>
  <si>
    <t>A 27. és 28. sorba nem tartozó támogatásértékű felújítási kiadás fejezeti kezelésű előirányzatnak</t>
  </si>
  <si>
    <t>Támogatásértékű felújítási kiadás társadalombiztosítási alapok kezelőinek</t>
  </si>
  <si>
    <t>Támogatásértékű felújítási kiadás elkülönített állami pénzalapnak</t>
  </si>
  <si>
    <t>Támogatásértékű felújítási kiadás helyi önkormányzatoknak és költségvetési szerveinek</t>
  </si>
  <si>
    <t>Támogatásértékű felújítási kiadás többcélú kistérségi társulásnak</t>
  </si>
  <si>
    <t>Támogatásértékű felújítási kiadás országos kisebbségi önkormányzatoknak</t>
  </si>
  <si>
    <t>Támogatásértékű felújítási kiadások (26+...+34)</t>
  </si>
  <si>
    <t>Támogatásértékű felhalmozási kiadások (25+35)</t>
  </si>
  <si>
    <t>Felhalmozási célú garancia- és kezességvállalásból származó kifizetés államháztartáson belülre</t>
  </si>
  <si>
    <t>Támogatásértékű felhalmozási kiadások összesen (36+37)</t>
  </si>
  <si>
    <t>Támogatásértékű kiadás összesen (15+38)</t>
  </si>
  <si>
    <t>Előző évi működési célú előirányzat-maradvány, pénzmaradvány átadás központi költségvetési szervnek</t>
  </si>
  <si>
    <t>Előző évi működési célú előirányzat-maradvány, pénzmaradvány átadás fejezeti kezelésű előirányzatnak</t>
  </si>
  <si>
    <t>Előző évi működési célú előirányzat-maradvány, pénzmaradvány átadás társadalombiztosítási alapnak</t>
  </si>
  <si>
    <t>Előző évi működési célú előirányzat-maradvány, pénzmaradvány átadás elkülönített állami pénzalapnak</t>
  </si>
  <si>
    <t>Előző évi működési célú előirányzat-maradvány, pénzmaradvány átadás helyi önkormányzatoknak és költségvetési szerveinek</t>
  </si>
  <si>
    <t>Előző évi működési célú előirányzat-maradvány, pénzmaradvány átadás többcélú kistérségi társulásnak</t>
  </si>
  <si>
    <t>Előző évi működési célú előirányzat-maradvány, pénzmaradvány átadás országos kisebbségi önkormányzatoknak</t>
  </si>
  <si>
    <t>Előző évi működési célú előirányzat-maradvány, pénzmaradvány átadás összesen (40+…+46)</t>
  </si>
  <si>
    <t>Előző évi felhalmozási célú előirányzat-maradvány, pénzmaradvány átadás központi költségvetési szervnek</t>
  </si>
  <si>
    <t>Előző évi felhalmozási célú előirányzat-maradvány, pénzmaradvány átadás fejezeti kezelésű előirányzatnak</t>
  </si>
  <si>
    <t>Előző évi felhalmozási célú előirányzat-maradvány, pénzmaradvány átadás társadalombiztosítási alapnak</t>
  </si>
  <si>
    <t>Előző évi felhalmozási célú előirányzat-maradvány, pénzmaradvány átadás elkülönített állami pénzalapnak</t>
  </si>
  <si>
    <t>Előző évi felhalmozási célú előirányzat-maradvány, pénzmaradvány átadás helyi önkormányzatoknak és költségvetési szerveinek</t>
  </si>
  <si>
    <t>Előző évi felhalmozási célú előirányzat-maradvány, pénzmaradvány átadás többcélú kistérségi társulásnak</t>
  </si>
  <si>
    <t>Előző évi felhalmozási célú előirányzat-maradvány, pénzmaradvány átadás országos kisebbségi önkormányzatoknak</t>
  </si>
  <si>
    <t>Előző évi felhalmozási célú előirányzat-maradvány, pénzmaradvány átadás összesen (48+…+54)</t>
  </si>
  <si>
    <t>Előző évi előirányzat-maradvány, pénzmaradvány átadása összesen (47+55)</t>
  </si>
  <si>
    <t>Államháztartáson belüli támogatások és támogatás jellegű kiadások összesen (03+39+56)</t>
  </si>
  <si>
    <t>Működési célú pénzeszközátadás non-profit szervezeteknek</t>
  </si>
  <si>
    <t>Működési célú pénzeszközátadás háztartásoknak</t>
  </si>
  <si>
    <t>Működési célú pénzeszközátadás vállalkozásoknak</t>
  </si>
  <si>
    <t>Működési célú pénzeszközátadás az Európai Unió költségvetésének</t>
  </si>
  <si>
    <t>Működési célú pénzeszközátadás kormányoknak és nemzetközi szervezeteknek</t>
  </si>
  <si>
    <t>Működési célú pénzeszközátadás egyéb külföldinek</t>
  </si>
  <si>
    <t>Működési célú pénzeszközátadások államháztartáson kívülre (58+…+63)</t>
  </si>
  <si>
    <t>Működési célú garancia- és kezességvállalásból származó kifizetés államháztartáson kívülre</t>
  </si>
  <si>
    <t>Működési célú pénzeszközátadások államháztartáson kívülre összesen (64+65)</t>
  </si>
  <si>
    <t>Beruházási célú pénzeszközátadás non-profit szervezeteknek</t>
  </si>
  <si>
    <t>Beruházási célú pénzeszközátadás háztartásoknak</t>
  </si>
  <si>
    <t>68</t>
  </si>
  <si>
    <t>Beruházási célú pénzeszközátadás vállalkozásoknak</t>
  </si>
  <si>
    <t>69</t>
  </si>
  <si>
    <t>Beruházási célú pénzeszközátadás az Európai Unió költségvetésének</t>
  </si>
  <si>
    <t>70</t>
  </si>
  <si>
    <t>Beruházási célú pénzeszközátadás kormányoknak és nemzetközi szervezeteknek</t>
  </si>
  <si>
    <t>71</t>
  </si>
  <si>
    <t>Beruházási célú pénzeszközátadás egyéb külföldinek</t>
  </si>
  <si>
    <t>72</t>
  </si>
  <si>
    <t>Beruházási célú pénzeszközátadások államháztartáson kívülre (67+…+72)</t>
  </si>
  <si>
    <t>73</t>
  </si>
  <si>
    <t>Felújítási célú pénzeszközátadás non-profit szervezeteknek</t>
  </si>
  <si>
    <t>74</t>
  </si>
  <si>
    <t>Felújítási célú pénzeszközátadás háztartásoknak</t>
  </si>
  <si>
    <t>75</t>
  </si>
  <si>
    <t>Felújítási célú pénzeszközátadás vállalkozásoknak</t>
  </si>
  <si>
    <t>76</t>
  </si>
  <si>
    <t>Felújítási célú pénzeszközátadás az Európai Unió költségvetésének</t>
  </si>
  <si>
    <t>77</t>
  </si>
  <si>
    <t>Felújítási célú pénzeszközátadás kormányoknak és nemzetközi szervezeteknek</t>
  </si>
  <si>
    <t>78</t>
  </si>
  <si>
    <t>Felújítási célú pénzeszközátadás egyéb külföldinek</t>
  </si>
  <si>
    <t>79</t>
  </si>
  <si>
    <t>Felújítási célú pénzeszközátadások államháztartáson kívülre (74+…+79)</t>
  </si>
  <si>
    <t>80</t>
  </si>
  <si>
    <t>Felhalmozási célú pénzeszközátadások államháztartáson kívülre (73+80)</t>
  </si>
  <si>
    <t>81</t>
  </si>
  <si>
    <t>Felhalmozási célú garancia- és kezességvállalásból származó kifizetés államháztartáson kívülre</t>
  </si>
  <si>
    <t>82</t>
  </si>
  <si>
    <t>Felhalmozási célú pénzeszközátadások államháztartáson kívülre összesen (81+82)</t>
  </si>
  <si>
    <t>83</t>
  </si>
  <si>
    <t>Államháztartáson kívüli pénzeszközátadások összesen (66+83)</t>
  </si>
  <si>
    <t>84</t>
  </si>
  <si>
    <t>Családi támogatások</t>
  </si>
  <si>
    <t>85</t>
  </si>
  <si>
    <t>Központi költségvetésből folyósított egyéb ellátások</t>
  </si>
  <si>
    <t>86</t>
  </si>
  <si>
    <t>Önkormányzatok által folyósított ellátások</t>
  </si>
  <si>
    <t>87</t>
  </si>
  <si>
    <t>Pénzbeli kártérítés, egyéb pénzbeli juttatások</t>
  </si>
  <si>
    <t>88</t>
  </si>
  <si>
    <t>Társadalom-, szociálpolitikai és egyéb juttatás, támogatás (85+...+88)</t>
  </si>
  <si>
    <t>89</t>
  </si>
  <si>
    <t>Állami gondozásban lévők pénzbeli juttatásai</t>
  </si>
  <si>
    <t>90</t>
  </si>
  <si>
    <t>Középfokú oktatásban részt vevők pénzbeli juttatásai</t>
  </si>
  <si>
    <t>91</t>
  </si>
  <si>
    <t>Felsőfokú oktatásban részt vevők pénzbeli juttatásai</t>
  </si>
  <si>
    <t>92</t>
  </si>
  <si>
    <t>Felnőttoktatásban részt vevők pénzbeli juttatásai</t>
  </si>
  <si>
    <t>93</t>
  </si>
  <si>
    <t>Ellátottak egyéb pénzbeli juttatása</t>
  </si>
  <si>
    <t>94</t>
  </si>
  <si>
    <t>Ellátottak pénzbeli juttatásai (90+...+94)</t>
  </si>
  <si>
    <t>95</t>
  </si>
  <si>
    <t>Hitelek, kölcsönök nyújtása és törlesztése, értékpapírok beváltása és vásárlása,</t>
  </si>
  <si>
    <t>pénzforgalom nélküli kiadások, függő, átfutó, kiegyenlítő, illetve</t>
  </si>
  <si>
    <t>továbbadási (lebonyolítási) célú kiadások előirányzata és teljesítése</t>
  </si>
  <si>
    <t>(Támogatási célú kölcsönök nyújtásának, törlesztésének részletezése)</t>
  </si>
  <si>
    <t>Működési célú támogatási kölcsönök nyújtása központi költségvetési szervnek</t>
  </si>
  <si>
    <t>------------------</t>
  </si>
  <si>
    <t>Működési célú támogatási kölcsönök nyújtása helyi önkormányzati költségvetési szervnek</t>
  </si>
  <si>
    <t>Működési célú támogatási kölcsönök nyújtása többcélú kistérségi társulásnak</t>
  </si>
  <si>
    <t>Működési célú támogatási kölcsönök nyújtása országos kisebbségi önkormányzatoknak</t>
  </si>
  <si>
    <t>Működési célú támogatási kölcsönök nyújtása fejezeten (önkormányzaton) belül</t>
  </si>
  <si>
    <t>Működési célú támogatási kölcsönök nyújtása társadalombiztosítási alapoknak és kezelõinek</t>
  </si>
  <si>
    <t>Működési célú támogatási kölcsönök nyújtása elkülönített állami pénzalapoknak</t>
  </si>
  <si>
    <t>Működési célú támogatási kölcsönök nyújtása államháztartáson belülre (01+...+07)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</si>
  <si>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</si>
  <si>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</si>
  <si>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többcélú kistérségi társulásnak</t>
  </si>
  <si>
    <t>Felhalmozási célú támogatási kölcsönök nyújtása országos kisebbségi önkormányzatoknak</t>
  </si>
  <si>
    <t>Felhalmozási célú támogatási kölcsönök nyújtása fejezeten (önkormányzaton) belül</t>
  </si>
  <si>
    <t>Felhalmozási célú támogatási kölcsönök nyújtása társadalombiztosítási alapoknak és kezelõinek</t>
  </si>
  <si>
    <t xml:space="preserve">Felhalmozási célú támogatási kölcsönök nyújtása elkülönített állami pénzalapoknak </t>
  </si>
  <si>
    <t>Felhalmozási célú támogatási kölcsönök nyújtása államháztartáson belülre (09+...+15)</t>
  </si>
  <si>
    <t>Támogatási kölcsönök nyújtása államháztartáson belülre (08+16)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</si>
  <si>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</si>
  <si>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</si>
  <si>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87. cikkének (1) bekezdése szerinti támogatási kölcsönök nyújtása önkormányzati többségi tulajdonú egyéb vállalkozásnak</t>
  </si>
  <si>
    <t>Működési célú, a Római Szerződés 87. cikkének (1) bekezdése szerinti támogatási kölcsönök nyújtása nem önkormányzati többségi tulajdonú egyéb vállalkozásnak</t>
  </si>
  <si>
    <t>Működési célú, a Római Szerződés 87. cikkének (1) bekezdése szerinti támogatási kölcsönök nyújtása egyéb vállalkozásnak (20+21)</t>
  </si>
  <si>
    <t>Működési célú, a 20. sorba nem tartozó támogatási kölcsönök nyújtása önkormányzati többségi tulajdonú egyéb vállalkozásnak</t>
  </si>
  <si>
    <t>Működési célú, a 21. sorba nem tartozó támogatási kölcsönök nyújtása nem önkormányzati többségi tulajdonú egyéb vállalkozásnak</t>
  </si>
  <si>
    <t>Működési célú támogatási kölcsönök nyújtása egyéb vállalkozásoknak (22+23+24)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</si>
  <si>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</si>
  <si>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</si>
  <si>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</si>
  <si>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kölcsönök nyújtása államháztartáson kívülre (18+19+25+26+27+28)</t>
  </si>
  <si>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</si>
  <si>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</si>
  <si>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87. cikkének (1) bekezdése szerinti támogatási kölcsönök nyújtása önkormányzati többségi tulajdonú egyéb vállalkozásnak</t>
  </si>
  <si>
    <t>Felhalmozási célú, a Római Szerződés 87. cikkének (1) bekezdése szerinti támogatási kölcsönök nyújtása nem önkormányzati többségi tulajdonú egyéb vállalkozásnak</t>
  </si>
  <si>
    <t>Felhalmozási célú, a Római Szerződés 87. cikkének (1) bekezdése szerinti támogatási kölcsönök nyújtása egyéb vállalkozásnak (32+33)</t>
  </si>
  <si>
    <t>Felhalmozási célú, a 32. sorba nem tartozó támogatási kölcsönök nyújtása önkormányzati többségi tulajdonú egyéb vállalkozásnak</t>
  </si>
  <si>
    <t>Felhalmozási célú, a 33. sorba nem tartozó támogatási kölcsönök nyújtása nem önkormányzati többségi tulajdonú egyéb vállalkozásnak</t>
  </si>
  <si>
    <t>Felhalmozási célú támogatási kölcsönök nyújtása egyéb vállalkozásoknak (34+35+36)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</si>
  <si>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</si>
  <si>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</si>
  <si>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</si>
  <si>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</si>
  <si>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 xml:space="preserve">Felhalmozási célú támogatási kölcsönök nyújtása államháztartáson kívülre (30+31+37+..+41) </t>
  </si>
  <si>
    <t>Támogatási kölcsönök nyújtása államháztartáson kívülre (29+42)</t>
  </si>
  <si>
    <t>Működési célú támogatási kölcsönök törlesztése központi költségvetési szervnek</t>
  </si>
  <si>
    <t>Működési célú támogatási kölcsönök törlesztése helyi önkormányzati költségvetési szervnek</t>
  </si>
  <si>
    <t>Működési célú támogatási kölcsönök törlesztése többcélú kistérségi társulásnak</t>
  </si>
  <si>
    <t>Működési célú támogatási kölcsönök törlesztése országos kisebbségi önkormányzatoknak</t>
  </si>
  <si>
    <t>Működési célú támogatási kölcsönök törlesztése fejezeten (önkormányzaton) belül</t>
  </si>
  <si>
    <t>Működési célú támogatási kölcsönök törlesztése társadalombiztosítási alapoknak és kezelõinek</t>
  </si>
  <si>
    <t xml:space="preserve">Működési célú támogatási kölcsönök törlesztése elkülönített állami pénzalapoknak </t>
  </si>
  <si>
    <t>Működési célú támogatási kölcsönök törlesztése államháztartáson belülre (44+...+50)</t>
  </si>
  <si>
    <t>Felhalmozási célú támogatási kölcsönök törlesztése központi költségvetési szervnek</t>
  </si>
  <si>
    <t>Felhalmozási célú támogatási kölcsönök törlesztése helyi önkormányzati költségvetési szervnek</t>
  </si>
  <si>
    <t>Felhalmozási célú támogatási kölcsönök törlesztése többcélú kistérségi társulásnak</t>
  </si>
  <si>
    <t>Felhalmozási célú támogatási kölcsönök törlesztése országos kisebbségi önkormányzatoknak</t>
  </si>
  <si>
    <t>Felhalmozási célú támogatási kölcsönök törlesztése fejezeten (önkormányzaton) belül</t>
  </si>
  <si>
    <t>Felhalmozási célú támogatási kölcsönök törlesztése társadalombiztosítási alapoknak és kezelõinek</t>
  </si>
  <si>
    <t xml:space="preserve">Felhalmozási célú támogatási kölcsönök törlesztése elkülönített állami pénzalapoknak </t>
  </si>
  <si>
    <t>Felhalmozási célú támogatási kölcsönök törlesztése államháztartáson belülre (52+...+58)</t>
  </si>
  <si>
    <t>Támogatási kölcsönök törlesztése államháztartáson belülre (51+59)</t>
  </si>
  <si>
    <t>Támogatási célú kölcsönök nyújtása és törlesztése összesen (17+43+60)</t>
  </si>
  <si>
    <t>Tervezett maradvány, eredmény</t>
  </si>
  <si>
    <t>Céltartalékok</t>
  </si>
  <si>
    <t>Fejezeti egyensúlyi tartalék</t>
  </si>
  <si>
    <t>Kockázati tartalék</t>
  </si>
  <si>
    <t>Alap- és vállalkozási tevékenység közötti elszámolások</t>
  </si>
  <si>
    <t>Pénzforgalom nélküli kiadások (62+…+66)</t>
  </si>
  <si>
    <t>Hosszú lejáratú hitelek visszafizetése (törlesztése) pénzügyi vállalkozásoknak</t>
  </si>
  <si>
    <t>Hosszú lejáratú hitelek visszafizetése (törlesztése) egyéb belföldi hitelezőnek</t>
  </si>
  <si>
    <t>Rövid lejáratú hitelek visszafizetése (törlesztése) pénzügyi vállalkozásnak</t>
  </si>
  <si>
    <t>Likviditási célú hitel törlesztése pénzügyi vállalkozásnak</t>
  </si>
  <si>
    <t>Rövid lejáratú hitelek visszafizetése (törlesztése) egyéb belföldi hitelezőnek</t>
  </si>
  <si>
    <t>Hiteltörlesztés államháztartáson kívülre (68+…+72)</t>
  </si>
  <si>
    <t>Likviditási célú hitel törlesztése központi költségvetésnek</t>
  </si>
  <si>
    <t>Működési célú hitel visszafizetése elkülönített állami pénzalapoknak</t>
  </si>
  <si>
    <t>Hiteltörlesztés államháztartáson belülre (74+75)</t>
  </si>
  <si>
    <t>Belföldi hitelek törlesztése (73+76)</t>
  </si>
  <si>
    <t>Forgatási célú belföldi értékpapírok vásárlása</t>
  </si>
  <si>
    <t>Forgatási célú belföldi értékpapírok beváltása</t>
  </si>
  <si>
    <r>
      <t xml:space="preserve">Befektetési célú </t>
    </r>
    <r>
      <rPr>
        <sz val="10"/>
        <color indexed="8"/>
        <rFont val="Arial"/>
        <family val="2"/>
      </rPr>
      <t>belföldi értékpapírok beváltása</t>
    </r>
  </si>
  <si>
    <t>Belföldi értékpapírok kiadásai (78+..+80)</t>
  </si>
  <si>
    <t>Belföldi finanszírozás kiadásai (77+81)</t>
  </si>
  <si>
    <t>Forgatási célú külföldi értékpapírok vásárlása</t>
  </si>
  <si>
    <r>
      <t xml:space="preserve">Befektetési célú </t>
    </r>
    <r>
      <rPr>
        <sz val="10"/>
        <color indexed="8"/>
        <rFont val="Arial"/>
        <family val="2"/>
      </rPr>
      <t>külföldi értékpapírok beváltása</t>
    </r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</si>
  <si>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</si>
  <si>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</si>
  <si>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</si>
  <si>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</si>
  <si>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(83+…+88)</t>
  </si>
  <si>
    <t>Finanszírozási kiadás összesen (82+89)</t>
  </si>
  <si>
    <t>Központi költségvetési szervtől kapott továbbadási (lebonyolítási) célú működési kiadás</t>
  </si>
  <si>
    <t>Fejezeti kezelésű előirányzattól kapott továbbadási (lebonyolítási) célú működési kiadás</t>
  </si>
  <si>
    <t>Társadalombiztosítási alaptól kapott továbbadási (lebonyolítási) célú működési kiadás</t>
  </si>
  <si>
    <t>Elkülönített állami pénzalaptól kapott továbbadási (lebonyolítási) célú működési kiadás</t>
  </si>
  <si>
    <t>Helyi önkormányzatoktól és költségvetési szerveitől kapott továbbadási (lebonyolítási) célú működési kiadás</t>
  </si>
  <si>
    <t>Többcélú kistérségi társulástól kapott továbbadási (lebonyolítási) célú működési kiadás</t>
  </si>
  <si>
    <t>Országos kisebbségi önkormányzatoktól kapott továbbadási (lebonyolítási) célú működési kiadás</t>
  </si>
  <si>
    <t>Továbbadási (lebonyolítási) célú működési kiadás összesen (91+…+97)</t>
  </si>
  <si>
    <t>Központi költségvetési szervtől kapott továbbadási (lebonyolítási) célú felhalmozási kiadás</t>
  </si>
  <si>
    <t>Fejezeti kezelésű előirányzattól kapott továbbadási (lebonyolítási) célú felhalmozási kiadás</t>
  </si>
  <si>
    <t>Társadalombiztosítási alaptól kapott továbbadási (lebonyolítási) célú felhalmozási kiadás</t>
  </si>
  <si>
    <t>Elkülönített állami pénzalaptól kapott továbbadási (lebonyolítási) célú felhalmozási kiadás</t>
  </si>
  <si>
    <t>Helyi önkormányzatoktól és költségvetési szerveitől kapott továbbadási (lebonyolítási) célú felhalmozási kiadás</t>
  </si>
  <si>
    <t>Többcélú kistérségi társulástól kapott továbbadási (lebonyolítási) célú felhalmozási kiadás</t>
  </si>
  <si>
    <t>Országos kisebbségi önkormányzatoktól kapott továbbadási (lebonyolítási) célú felhalmozási kiadás</t>
  </si>
  <si>
    <t>Továbbadási (lebonyolítási) célú felhalmozási kiadás összesen (99+...+105)</t>
  </si>
  <si>
    <t>Államháztartáson belülről kapott továbbadási (lebonyolítási) célú kiadás összesen (98+106)</t>
  </si>
  <si>
    <t>Vállalkozásoktól kapott továbbadási (lebonyolítási) célú működési kiadás</t>
  </si>
  <si>
    <t>Háztartásoktól kapott továbbadási (lebonyolítási) célú működési kiadás</t>
  </si>
  <si>
    <t>Non-profit szervezetektől kapott továbbadási (lebonyolítási) célú működési kiadás</t>
  </si>
  <si>
    <t>Külföldtől kapott továbbadási (lebonyolítási) célú működési kiadás</t>
  </si>
  <si>
    <t>Továbbadási (lebonyolítási) célú működési kiadás összesen (108+...+111)</t>
  </si>
  <si>
    <t>Vállalkozásoktól kapott továbbadási (lebonyolítási) célú felhalmozási kiadás</t>
  </si>
  <si>
    <t>Háztartásoktól kapott továbbadási (lebonyolítási) célú felhalmozási kiadás</t>
  </si>
  <si>
    <t>Non-profit szervezetektől kapott továbbadási (lebonyolítási) célú felhalmozási kiadás</t>
  </si>
  <si>
    <t>Külföldtől kapott továbbadási (lebonyolítási) célú felhalmozási kiadás</t>
  </si>
  <si>
    <t>Továbbadási (lebonyolítási) célú felhalmozási kiadás összesen (113+...+116)</t>
  </si>
  <si>
    <t>Államháztartáson kívülről kapott továbbadási (lebonyolítási) célú kiadás összesen (112+117)</t>
  </si>
  <si>
    <t>Függő kiadások</t>
  </si>
  <si>
    <t>Átfutó kiadások</t>
  </si>
  <si>
    <t>Kiegyenlítő kiadások</t>
  </si>
  <si>
    <t>Függő, átfutó, kiegyenlítő kiadások (119+...+121)</t>
  </si>
  <si>
    <t>Összesen (61+67+90+107+118+122)</t>
  </si>
  <si>
    <t>Működési bevételek</t>
  </si>
  <si>
    <t>ürlap</t>
  </si>
  <si>
    <t>Teljesítésből háztartások befizetése</t>
  </si>
  <si>
    <t>Igazgatási szolgáltatási díj</t>
  </si>
  <si>
    <t>Felügyeleti jellegű tevékenység díja</t>
  </si>
  <si>
    <t>Bírság bevétele</t>
  </si>
  <si>
    <t>Hatósági jogkörhöz köthető működési bevétel (01+...+03)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</si>
  <si>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</si>
  <si>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</si>
  <si>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</si>
  <si>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</si>
  <si>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</si>
  <si>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</si>
  <si>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</si>
  <si>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</si>
  <si>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</si>
  <si>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(05+…+13)</t>
  </si>
  <si>
    <t>Működési kiadásokhoz kapcsolódó ÁFA visszatérülés</t>
  </si>
  <si>
    <t>Beruházási kiadásokhoz kapcsolódó ÁFA visszatérülés</t>
  </si>
  <si>
    <t>Felújítási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</si>
  <si>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</si>
  <si>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</si>
  <si>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(15+...+19)</t>
  </si>
  <si>
    <t>Államháztartáson kívülről származó befektetett pénzügyi eszközök kamata, árfolyamnyereség</t>
  </si>
  <si>
    <t>Egyéb államháztartáson kívülről származó kamat, árfolyamnyereség</t>
  </si>
  <si>
    <t>Kamatbevételek államháztartáson belülről</t>
  </si>
  <si>
    <t>Hozam- és kamatbevételek összesen (21+...+23)</t>
  </si>
  <si>
    <t>Működési célú pénzeszközátvétel non-profit szervezetektől</t>
  </si>
  <si>
    <t>Működési célú pénzeszközátvétel háztartásoktól</t>
  </si>
  <si>
    <t>Működési célú pénzeszközátvétel vállalkozásoktól</t>
  </si>
  <si>
    <t>Működési célú pénzeszközátvétel az Európai Unió költségvetéséből</t>
  </si>
  <si>
    <t>Működési célú pénzeszközátvétel kormányoktól és nemzetközi szervezetektől</t>
  </si>
  <si>
    <t>Működési célú pénzeszközátvétel egyéb külföldi forrásból</t>
  </si>
  <si>
    <t>Működési célú pénzeszközátvételek államháztartáson kívülről (25+…+30)</t>
  </si>
  <si>
    <t>Működési célú garancia- és kezességvállalásból származó megtérülések államháztartáson kívülről</t>
  </si>
  <si>
    <t>Működési célú pénzeszközátvételek államháztartáson kívülről összesen (31+32)</t>
  </si>
  <si>
    <t>INTÉZMÉNYI MŰKÖDÉSI BEVÉTELEK ÖSSZESEN (04+14+20+24+33)</t>
  </si>
  <si>
    <t>Felhalmozási és tőke jellegű bevételek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</si>
  <si>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</si>
  <si>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</si>
  <si>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</si>
  <si>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</si>
  <si>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</si>
  <si>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</si>
  <si>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</si>
  <si>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</si>
  <si>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 (01+...+08)</t>
  </si>
  <si>
    <t>Osztalék- és hozambevétel</t>
  </si>
  <si>
    <t>ebből: önk-i többségi tulajdonú vállalkozástól kapott osztalék</t>
  </si>
  <si>
    <t xml:space="preserve">          nem önk-i többségi tulajdonú vállalkozástól kapott osztalék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</si>
  <si>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</si>
  <si>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</si>
  <si>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</si>
  <si>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</si>
  <si>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(10+13+...+16)</t>
  </si>
  <si>
    <t>Beruházási célú pénzeszközátvétel non-profit szervezetektől</t>
  </si>
  <si>
    <t>Beruházási célú pénzeszközátvétel háztartásoktól</t>
  </si>
  <si>
    <t>Beruházási célú pénzeszközátvétel vállalkozásoktól</t>
  </si>
  <si>
    <t>Beruházási célú pénzeszközátvétel Európai Unió költségvetéséből</t>
  </si>
  <si>
    <t>Beruházási célú pénzeszközátvétel kormányoktól és nemzetközi szervezetektől</t>
  </si>
  <si>
    <t>Beruházási célú pénzeszközátvétel egyéb külföldi forrásból</t>
  </si>
  <si>
    <t>Beruházási célú pénzeszközátvételek államháztartáson kívülről (18+…+23)</t>
  </si>
  <si>
    <t>Felújítási célú pénzeszközátvétel non-profit szervezetektől</t>
  </si>
  <si>
    <t>Felújítási célú pénzeszközátvétel háztartásoktól</t>
  </si>
  <si>
    <t>Felújítási célú pénzeszközátvétel vállalkozásoktól</t>
  </si>
  <si>
    <t>Felújítási célú pénzeszközátvétel az Európai Unió költségvetéséből</t>
  </si>
  <si>
    <t>Felújítási célú pénzeszközátvétel kormányoktól és nemzetközi szervezetektől</t>
  </si>
  <si>
    <t>Felújítási célú pénzeszközátvétel egyéb külföldi forrásból</t>
  </si>
  <si>
    <t>Felújítási célú pénzeszközátvételek államháztartáson kívülről (25+…+30)</t>
  </si>
  <si>
    <t>Felhalmozási célú pénzeszközátvételek államháztartáson kívülről (24+31)</t>
  </si>
  <si>
    <t>Felhalmozási célú garancia- és kezességvállalásból származó megtérülések államháztartáson kívülről</t>
  </si>
  <si>
    <t>Felhalmozási célú pénzeszközátvételek államháztartáson kívülről összesen (32+33)</t>
  </si>
  <si>
    <t>Felhalmozási és tőke jellegű bevételek (09+17+34)</t>
  </si>
  <si>
    <t>Támogatások, támogatásértékű bevételek, kiegészítések</t>
  </si>
  <si>
    <t xml:space="preserve"> előirányzata és teljesítése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</si>
  <si>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</si>
  <si>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</si>
  <si>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</si>
  <si>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</si>
  <si>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(01+...+04)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</si>
  <si>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</si>
  <si>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</si>
  <si>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 hazai programokra</t>
  </si>
  <si>
    <t>Támogatásértékű működési bevétel fejezeti kezelésű előirányzattól EU-s programokra és azok hazai társfinanszírozására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</si>
</sst>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0.000"/>
    <numFmt numFmtId="193" formatCode="#\ ?/?"/>
    <numFmt numFmtId="194" formatCode="#\ ??/??"/>
    <numFmt numFmtId="195" formatCode="#,##0.0"/>
    <numFmt numFmtId="196" formatCode="0.0"/>
    <numFmt numFmtId="197" formatCode="#,##0.0_)"/>
    <numFmt numFmtId="198" formatCode="#,##0.0;\-#,##0.0"/>
    <numFmt numFmtId="199" formatCode="#,##0.0\ \ "/>
    <numFmt numFmtId="200" formatCode="???,???,???,???,???,??0.0"/>
    <numFmt numFmtId="201" formatCode="#,##0.0\ _F_t;[Red]\-#,##0.0\ _F_t"/>
    <numFmt numFmtId="202" formatCode="General_)"/>
    <numFmt numFmtId="203" formatCode="#,##0_);\(#,##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12"/>
      <name val="MS Sans Serif"/>
      <family val="0"/>
    </font>
    <font>
      <b/>
      <sz val="18"/>
      <name val="Arial CE"/>
      <family val="2"/>
    </font>
    <font>
      <b/>
      <sz val="18"/>
      <name val="MS Sans Serif"/>
      <family val="0"/>
    </font>
    <font>
      <sz val="10"/>
      <name val="Arial CE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color indexed="8"/>
      <name val="Arial"/>
      <family val="2"/>
    </font>
    <font>
      <b/>
      <sz val="14"/>
      <color indexed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9"/>
      <color indexed="8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7.5"/>
      <color indexed="12"/>
      <name val="Arial CE"/>
      <family val="0"/>
    </font>
    <font>
      <sz val="10"/>
      <name val="Times New Roman CE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lightHorizontal">
        <bgColor indexed="9"/>
      </patternFill>
    </fill>
    <fill>
      <patternFill patternType="solid">
        <fgColor indexed="47"/>
        <bgColor indexed="64"/>
      </patternFill>
    </fill>
    <fill>
      <patternFill patternType="lightHorizontal">
        <bgColor indexed="22"/>
      </patternFill>
    </fill>
    <fill>
      <patternFill patternType="solid">
        <fgColor indexed="65"/>
        <bgColor indexed="64"/>
      </patternFill>
    </fill>
    <fill>
      <patternFill patternType="lightHorizontal">
        <fgColor indexed="55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Continuous" vertical="top" wrapText="1"/>
    </xf>
    <xf numFmtId="0" fontId="0" fillId="0" borderId="0" xfId="0" applyAlignment="1">
      <alignment horizontal="centerContinuous" vertical="top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Continuous" vertical="top"/>
    </xf>
    <xf numFmtId="0" fontId="0" fillId="2" borderId="20" xfId="0" applyFill="1" applyBorder="1" applyAlignment="1">
      <alignment vertical="top"/>
    </xf>
    <xf numFmtId="0" fontId="0" fillId="2" borderId="20" xfId="0" applyFill="1" applyBorder="1" applyAlignment="1">
      <alignment horizontal="centerContinuous" vertical="top" wrapText="1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 horizontal="centerContinuous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Continuous" vertical="top" wrapText="1"/>
    </xf>
    <xf numFmtId="0" fontId="0" fillId="2" borderId="0" xfId="0" applyFill="1" applyBorder="1" applyAlignment="1">
      <alignment/>
    </xf>
    <xf numFmtId="0" fontId="5" fillId="2" borderId="4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Alignment="1">
      <alignment/>
    </xf>
    <xf numFmtId="0" fontId="9" fillId="0" borderId="0" xfId="19" applyFont="1" applyFill="1">
      <alignment/>
      <protection/>
    </xf>
    <xf numFmtId="1" fontId="9" fillId="0" borderId="13" xfId="19" applyNumberFormat="1" applyFont="1" applyFill="1" applyBorder="1" applyAlignment="1">
      <alignment horizontal="centerContinuous" vertical="center"/>
      <protection/>
    </xf>
    <xf numFmtId="1" fontId="9" fillId="0" borderId="15" xfId="19" applyNumberFormat="1" applyFont="1" applyFill="1" applyBorder="1" applyAlignment="1">
      <alignment horizontal="centerContinuous" vertical="center"/>
      <protection/>
    </xf>
    <xf numFmtId="0" fontId="9" fillId="0" borderId="0" xfId="19" applyFont="1" applyFill="1" applyAlignment="1">
      <alignment horizontal="centerContinuous"/>
      <protection/>
    </xf>
    <xf numFmtId="0" fontId="9" fillId="0" borderId="0" xfId="19" applyFont="1" applyFill="1" applyBorder="1" applyAlignment="1">
      <alignment horizontal="centerContinuous"/>
      <protection/>
    </xf>
    <xf numFmtId="0" fontId="10" fillId="0" borderId="0" xfId="19" applyFont="1" applyFill="1" applyAlignment="1">
      <alignment horizontal="center" vertical="center"/>
      <protection/>
    </xf>
    <xf numFmtId="0" fontId="9" fillId="0" borderId="0" xfId="19" applyFont="1" applyFill="1" applyAlignment="1">
      <alignment horizontal="center"/>
      <protection/>
    </xf>
    <xf numFmtId="0" fontId="9" fillId="0" borderId="22" xfId="19" applyFont="1" applyFill="1" applyBorder="1" applyAlignment="1">
      <alignment horizontal="centerContinuous"/>
      <protection/>
    </xf>
    <xf numFmtId="0" fontId="9" fillId="0" borderId="13" xfId="19" applyFont="1" applyFill="1" applyBorder="1">
      <alignment/>
      <protection/>
    </xf>
    <xf numFmtId="0" fontId="9" fillId="0" borderId="14" xfId="19" applyFont="1" applyFill="1" applyBorder="1">
      <alignment/>
      <protection/>
    </xf>
    <xf numFmtId="0" fontId="9" fillId="0" borderId="15" xfId="19" applyFont="1" applyFill="1" applyBorder="1">
      <alignment/>
      <protection/>
    </xf>
    <xf numFmtId="0" fontId="9" fillId="0" borderId="13" xfId="19" applyFont="1" applyFill="1" applyBorder="1" applyAlignment="1">
      <alignment horizontal="centerContinuous" vertical="center"/>
      <protection/>
    </xf>
    <xf numFmtId="0" fontId="9" fillId="0" borderId="15" xfId="19" applyFont="1" applyFill="1" applyBorder="1" applyAlignment="1">
      <alignment horizontal="centerContinuous" vertical="center"/>
      <protection/>
    </xf>
    <xf numFmtId="0" fontId="11" fillId="0" borderId="13" xfId="19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horizontal="center" vertical="center"/>
      <protection/>
    </xf>
    <xf numFmtId="0" fontId="11" fillId="0" borderId="15" xfId="19" applyFont="1" applyFill="1" applyBorder="1" applyAlignment="1">
      <alignment horizontal="center" vertical="center"/>
      <protection/>
    </xf>
    <xf numFmtId="0" fontId="9" fillId="0" borderId="23" xfId="19" applyFont="1" applyFill="1" applyBorder="1">
      <alignment/>
      <protection/>
    </xf>
    <xf numFmtId="0" fontId="9" fillId="0" borderId="0" xfId="19" applyFont="1" applyFill="1" applyAlignment="1">
      <alignment horizontal="centerContinuous" vertical="top"/>
      <protection/>
    </xf>
    <xf numFmtId="0" fontId="9" fillId="0" borderId="0" xfId="19" applyFont="1" applyFill="1" applyAlignment="1">
      <alignment vertical="top"/>
      <protection/>
    </xf>
    <xf numFmtId="0" fontId="9" fillId="0" borderId="0" xfId="19" applyFont="1" applyFill="1" applyAlignment="1">
      <alignment horizontal="centerContinuous" vertical="top" wrapText="1"/>
      <protection/>
    </xf>
    <xf numFmtId="0" fontId="9" fillId="0" borderId="0" xfId="19" applyFont="1" applyFill="1" applyAlignment="1">
      <alignment horizontal="left"/>
      <protection/>
    </xf>
    <xf numFmtId="0" fontId="9" fillId="0" borderId="9" xfId="19" applyFont="1" applyFill="1" applyBorder="1" applyAlignment="1">
      <alignment horizontal="center" vertical="center"/>
      <protection/>
    </xf>
    <xf numFmtId="0" fontId="9" fillId="0" borderId="10" xfId="19" applyFont="1" applyFill="1" applyBorder="1" applyAlignment="1">
      <alignment horizontal="center" vertical="center"/>
      <protection/>
    </xf>
    <xf numFmtId="0" fontId="9" fillId="0" borderId="11" xfId="19" applyFont="1" applyFill="1" applyBorder="1" applyAlignment="1">
      <alignment horizontal="center" vertical="center"/>
      <protection/>
    </xf>
    <xf numFmtId="0" fontId="9" fillId="0" borderId="9" xfId="19" applyFont="1" applyFill="1" applyBorder="1" applyAlignment="1">
      <alignment horizontal="center" vertical="center" wrapText="1"/>
      <protection/>
    </xf>
    <xf numFmtId="0" fontId="9" fillId="0" borderId="11" xfId="19" applyFont="1" applyFill="1" applyBorder="1" applyAlignment="1">
      <alignment horizontal="center" vertical="center" wrapText="1"/>
      <protection/>
    </xf>
    <xf numFmtId="0" fontId="9" fillId="0" borderId="24" xfId="19" applyFont="1" applyFill="1" applyBorder="1" applyAlignment="1">
      <alignment horizontal="center" vertical="center"/>
      <protection/>
    </xf>
    <xf numFmtId="0" fontId="9" fillId="0" borderId="25" xfId="19" applyFont="1" applyFill="1" applyBorder="1" applyAlignment="1">
      <alignment horizontal="center" vertical="center"/>
      <protection/>
    </xf>
    <xf numFmtId="0" fontId="9" fillId="0" borderId="26" xfId="19" applyFont="1" applyFill="1" applyBorder="1" applyAlignment="1">
      <alignment horizontal="center" vertical="center"/>
      <protection/>
    </xf>
    <xf numFmtId="0" fontId="9" fillId="0" borderId="19" xfId="19" applyFont="1" applyFill="1" applyBorder="1" applyAlignment="1">
      <alignment horizontal="center" vertical="center"/>
      <protection/>
    </xf>
    <xf numFmtId="0" fontId="9" fillId="0" borderId="20" xfId="19" applyFont="1" applyFill="1" applyBorder="1" applyAlignment="1">
      <alignment horizontal="center" vertical="center"/>
      <protection/>
    </xf>
    <xf numFmtId="0" fontId="9" fillId="0" borderId="21" xfId="19" applyFont="1" applyFill="1" applyBorder="1" applyAlignment="1">
      <alignment horizontal="center" vertical="center"/>
      <protection/>
    </xf>
    <xf numFmtId="0" fontId="9" fillId="0" borderId="19" xfId="19" applyFont="1" applyFill="1" applyBorder="1" applyAlignment="1">
      <alignment horizontal="center" vertical="center" wrapText="1"/>
      <protection/>
    </xf>
    <xf numFmtId="0" fontId="9" fillId="0" borderId="21" xfId="19" applyFont="1" applyFill="1" applyBorder="1" applyAlignment="1">
      <alignment horizontal="center" vertical="center" wrapText="1"/>
      <protection/>
    </xf>
    <xf numFmtId="0" fontId="9" fillId="0" borderId="9" xfId="19" applyFont="1" applyFill="1" applyBorder="1" applyAlignment="1">
      <alignment horizontal="centerContinuous" vertical="center"/>
      <protection/>
    </xf>
    <xf numFmtId="0" fontId="9" fillId="0" borderId="10" xfId="19" applyFont="1" applyFill="1" applyBorder="1" applyAlignment="1">
      <alignment horizontal="centerContinuous" vertical="center"/>
      <protection/>
    </xf>
    <xf numFmtId="0" fontId="9" fillId="0" borderId="11" xfId="19" applyFont="1" applyFill="1" applyBorder="1" applyAlignment="1">
      <alignment horizontal="centerContinuous" vertical="center"/>
      <protection/>
    </xf>
    <xf numFmtId="0" fontId="9" fillId="0" borderId="24" xfId="19" applyFont="1" applyFill="1" applyBorder="1" applyAlignment="1">
      <alignment horizontal="centerContinuous" vertical="center"/>
      <protection/>
    </xf>
    <xf numFmtId="0" fontId="9" fillId="0" borderId="25" xfId="19" applyFont="1" applyFill="1" applyBorder="1" applyAlignment="1">
      <alignment horizontal="centerContinuous" vertical="center"/>
      <protection/>
    </xf>
    <xf numFmtId="0" fontId="9" fillId="0" borderId="26" xfId="19" applyFont="1" applyFill="1" applyBorder="1" applyAlignment="1">
      <alignment horizontal="centerContinuous" vertical="center"/>
      <protection/>
    </xf>
    <xf numFmtId="0" fontId="9" fillId="0" borderId="24" xfId="19" applyFont="1" applyFill="1" applyBorder="1" applyAlignment="1">
      <alignment horizontal="left" vertical="center"/>
      <protection/>
    </xf>
    <xf numFmtId="0" fontId="9" fillId="0" borderId="25" xfId="19" applyFont="1" applyFill="1" applyBorder="1" applyAlignment="1">
      <alignment horizontal="left" vertical="center"/>
      <protection/>
    </xf>
    <xf numFmtId="0" fontId="9" fillId="0" borderId="26" xfId="19" applyFont="1" applyFill="1" applyBorder="1" applyAlignment="1">
      <alignment horizontal="left" vertical="center"/>
      <protection/>
    </xf>
    <xf numFmtId="0" fontId="9" fillId="0" borderId="25" xfId="19" applyFont="1" applyFill="1" applyBorder="1" applyAlignment="1" quotePrefix="1">
      <alignment horizontal="centerContinuous" vertical="center"/>
      <protection/>
    </xf>
    <xf numFmtId="3" fontId="9" fillId="0" borderId="24" xfId="19" applyNumberFormat="1" applyFont="1" applyFill="1" applyBorder="1" applyAlignment="1">
      <alignment horizontal="right" vertical="center"/>
      <protection/>
    </xf>
    <xf numFmtId="3" fontId="9" fillId="0" borderId="25" xfId="19" applyNumberFormat="1" applyFont="1" applyFill="1" applyBorder="1" applyAlignment="1">
      <alignment horizontal="right" vertical="center"/>
      <protection/>
    </xf>
    <xf numFmtId="3" fontId="9" fillId="0" borderId="26" xfId="19" applyNumberFormat="1" applyFont="1" applyFill="1" applyBorder="1" applyAlignment="1">
      <alignment horizontal="right" vertical="center"/>
      <protection/>
    </xf>
    <xf numFmtId="0" fontId="9" fillId="0" borderId="24" xfId="19" applyFont="1" applyFill="1" applyBorder="1" applyAlignment="1">
      <alignment horizontal="center"/>
      <protection/>
    </xf>
    <xf numFmtId="0" fontId="9" fillId="0" borderId="25" xfId="19" applyFont="1" applyFill="1" applyBorder="1" applyAlignment="1">
      <alignment horizontal="center"/>
      <protection/>
    </xf>
    <xf numFmtId="0" fontId="9" fillId="0" borderId="26" xfId="19" applyFont="1" applyFill="1" applyBorder="1" applyAlignment="1">
      <alignment horizontal="center"/>
      <protection/>
    </xf>
    <xf numFmtId="0" fontId="12" fillId="0" borderId="25" xfId="19" applyFont="1" applyFill="1" applyBorder="1">
      <alignment/>
      <protection/>
    </xf>
    <xf numFmtId="0" fontId="12" fillId="0" borderId="26" xfId="19" applyFont="1" applyFill="1" applyBorder="1">
      <alignment/>
      <protection/>
    </xf>
    <xf numFmtId="0" fontId="11" fillId="0" borderId="24" xfId="19" applyFont="1" applyFill="1" applyBorder="1" applyAlignment="1">
      <alignment horizontal="left" vertical="center" wrapText="1"/>
      <protection/>
    </xf>
    <xf numFmtId="0" fontId="11" fillId="0" borderId="25" xfId="19" applyFont="1" applyFill="1" applyBorder="1" applyAlignment="1">
      <alignment horizontal="left" vertical="center" wrapText="1"/>
      <protection/>
    </xf>
    <xf numFmtId="0" fontId="11" fillId="0" borderId="26" xfId="19" applyFont="1" applyFill="1" applyBorder="1" applyAlignment="1">
      <alignment horizontal="left" vertical="center" wrapText="1"/>
      <protection/>
    </xf>
    <xf numFmtId="0" fontId="11" fillId="0" borderId="24" xfId="19" applyFont="1" applyFill="1" applyBorder="1" applyAlignment="1" quotePrefix="1">
      <alignment horizontal="center" vertical="center"/>
      <protection/>
    </xf>
    <xf numFmtId="0" fontId="11" fillId="0" borderId="26" xfId="19" applyFont="1" applyFill="1" applyBorder="1" applyAlignment="1" quotePrefix="1">
      <alignment horizontal="center" vertical="center"/>
      <protection/>
    </xf>
    <xf numFmtId="3" fontId="11" fillId="0" borderId="24" xfId="19" applyNumberFormat="1" applyFont="1" applyFill="1" applyBorder="1" applyAlignment="1">
      <alignment horizontal="right" vertical="center"/>
      <protection/>
    </xf>
    <xf numFmtId="3" fontId="11" fillId="0" borderId="25" xfId="19" applyNumberFormat="1" applyFont="1" applyFill="1" applyBorder="1" applyAlignment="1">
      <alignment horizontal="right" vertical="center"/>
      <protection/>
    </xf>
    <xf numFmtId="3" fontId="11" fillId="0" borderId="26" xfId="19" applyNumberFormat="1" applyFont="1" applyFill="1" applyBorder="1" applyAlignment="1">
      <alignment horizontal="right" vertical="center"/>
      <protection/>
    </xf>
    <xf numFmtId="0" fontId="9" fillId="0" borderId="24" xfId="19" applyFont="1" applyFill="1" applyBorder="1" applyAlignment="1">
      <alignment horizontal="left" vertical="center" wrapText="1"/>
      <protection/>
    </xf>
    <xf numFmtId="0" fontId="12" fillId="0" borderId="25" xfId="19" applyFont="1" applyFill="1" applyBorder="1" applyAlignment="1">
      <alignment horizontal="left" vertical="center" wrapText="1"/>
      <protection/>
    </xf>
    <xf numFmtId="0" fontId="12" fillId="0" borderId="26" xfId="19" applyFont="1" applyFill="1" applyBorder="1" applyAlignment="1">
      <alignment horizontal="left" vertical="center" wrapText="1"/>
      <protection/>
    </xf>
    <xf numFmtId="0" fontId="9" fillId="0" borderId="24" xfId="19" applyFont="1" applyFill="1" applyBorder="1" applyAlignment="1" quotePrefix="1">
      <alignment horizontal="center" vertical="center"/>
      <protection/>
    </xf>
    <xf numFmtId="0" fontId="9" fillId="0" borderId="26" xfId="19" applyFont="1" applyFill="1" applyBorder="1" applyAlignment="1" quotePrefix="1">
      <alignment horizontal="center" vertical="center"/>
      <protection/>
    </xf>
    <xf numFmtId="0" fontId="11" fillId="0" borderId="24" xfId="19" applyFont="1" applyFill="1" applyBorder="1" applyAlignment="1">
      <alignment horizontal="left" vertical="center"/>
      <protection/>
    </xf>
    <xf numFmtId="0" fontId="11" fillId="0" borderId="25" xfId="19" applyFont="1" applyFill="1" applyBorder="1" applyAlignment="1">
      <alignment horizontal="left" vertical="center"/>
      <protection/>
    </xf>
    <xf numFmtId="0" fontId="11" fillId="0" borderId="26" xfId="19" applyFont="1" applyFill="1" applyBorder="1" applyAlignment="1">
      <alignment horizontal="left" vertical="center"/>
      <protection/>
    </xf>
    <xf numFmtId="0" fontId="11" fillId="0" borderId="24" xfId="19" applyFont="1" applyFill="1" applyBorder="1" applyAlignment="1" quotePrefix="1">
      <alignment horizontal="centerContinuous" vertical="center"/>
      <protection/>
    </xf>
    <xf numFmtId="0" fontId="9" fillId="0" borderId="24" xfId="19" applyFont="1" applyFill="1" applyBorder="1" applyAlignment="1" quotePrefix="1">
      <alignment horizontal="centerContinuous" vertical="center"/>
      <protection/>
    </xf>
    <xf numFmtId="0" fontId="11" fillId="0" borderId="25" xfId="19" applyFont="1" applyFill="1" applyBorder="1" applyAlignment="1" quotePrefix="1">
      <alignment horizontal="centerContinuous" vertical="center"/>
      <protection/>
    </xf>
    <xf numFmtId="0" fontId="9" fillId="0" borderId="25" xfId="19" applyFont="1" applyFill="1" applyBorder="1" applyAlignment="1" quotePrefix="1">
      <alignment horizontal="center" vertical="center"/>
      <protection/>
    </xf>
    <xf numFmtId="0" fontId="9" fillId="0" borderId="0" xfId="19" applyFont="1" applyFill="1" applyBorder="1">
      <alignment/>
      <protection/>
    </xf>
    <xf numFmtId="0" fontId="9" fillId="0" borderId="25" xfId="19" applyFont="1" applyFill="1" applyBorder="1" applyAlignment="1">
      <alignment horizontal="left" vertical="center" wrapText="1"/>
      <protection/>
    </xf>
    <xf numFmtId="0" fontId="9" fillId="0" borderId="26" xfId="19" applyFont="1" applyFill="1" applyBorder="1" applyAlignment="1">
      <alignment horizontal="left" vertical="center" wrapText="1"/>
      <protection/>
    </xf>
    <xf numFmtId="0" fontId="11" fillId="0" borderId="27" xfId="19" applyFont="1" applyFill="1" applyBorder="1" applyAlignment="1">
      <alignment horizontal="left" vertical="center" wrapText="1"/>
      <protection/>
    </xf>
    <xf numFmtId="0" fontId="9" fillId="0" borderId="27" xfId="19" applyFont="1" applyFill="1" applyBorder="1" applyAlignment="1">
      <alignment horizontal="center"/>
      <protection/>
    </xf>
    <xf numFmtId="176" fontId="9" fillId="0" borderId="0" xfId="19" applyNumberFormat="1" applyFont="1" applyFill="1">
      <alignment/>
      <protection/>
    </xf>
    <xf numFmtId="176" fontId="9" fillId="0" borderId="0" xfId="19" applyNumberFormat="1" applyFont="1" applyFill="1" applyAlignment="1">
      <alignment vertical="center"/>
      <protection/>
    </xf>
    <xf numFmtId="0" fontId="9" fillId="0" borderId="0" xfId="20" applyFont="1" applyFill="1">
      <alignment/>
      <protection/>
    </xf>
    <xf numFmtId="0" fontId="9" fillId="0" borderId="13" xfId="20" applyFont="1" applyFill="1" applyBorder="1" applyAlignment="1">
      <alignment horizontal="centerContinuous" vertical="center"/>
      <protection/>
    </xf>
    <xf numFmtId="0" fontId="9" fillId="0" borderId="15" xfId="20" applyFont="1" applyFill="1" applyBorder="1" applyAlignment="1">
      <alignment horizontal="centerContinuous" vertical="center"/>
      <protection/>
    </xf>
    <xf numFmtId="0" fontId="9" fillId="0" borderId="0" xfId="20" applyFont="1" applyFill="1" applyAlignment="1">
      <alignment horizontal="centerContinuous"/>
      <protection/>
    </xf>
    <xf numFmtId="0" fontId="9" fillId="0" borderId="0" xfId="20" applyFont="1" applyFill="1" applyBorder="1" applyAlignment="1">
      <alignment horizontal="centerContinuous"/>
      <protection/>
    </xf>
    <xf numFmtId="0" fontId="10" fillId="0" borderId="0" xfId="20" applyFont="1" applyFill="1" applyAlignment="1">
      <alignment horizontal="center" vertical="center"/>
      <protection/>
    </xf>
    <xf numFmtId="0" fontId="9" fillId="0" borderId="0" xfId="20" applyFont="1" applyFill="1" applyAlignment="1">
      <alignment horizontal="center"/>
      <protection/>
    </xf>
    <xf numFmtId="0" fontId="9" fillId="0" borderId="22" xfId="20" applyFont="1" applyFill="1" applyBorder="1" applyAlignment="1">
      <alignment horizontal="centerContinuous"/>
      <protection/>
    </xf>
    <xf numFmtId="0" fontId="9" fillId="0" borderId="13" xfId="20" applyFont="1" applyFill="1" applyBorder="1">
      <alignment/>
      <protection/>
    </xf>
    <xf numFmtId="0" fontId="9" fillId="0" borderId="14" xfId="20" applyFont="1" applyFill="1" applyBorder="1">
      <alignment/>
      <protection/>
    </xf>
    <xf numFmtId="0" fontId="9" fillId="0" borderId="15" xfId="20" applyFont="1" applyFill="1" applyBorder="1">
      <alignment/>
      <protection/>
    </xf>
    <xf numFmtId="0" fontId="9" fillId="0" borderId="16" xfId="20" applyFont="1" applyFill="1" applyBorder="1">
      <alignment/>
      <protection/>
    </xf>
    <xf numFmtId="0" fontId="9" fillId="0" borderId="17" xfId="20" applyFont="1" applyFill="1" applyBorder="1">
      <alignment/>
      <protection/>
    </xf>
    <xf numFmtId="0" fontId="11" fillId="0" borderId="13" xfId="20" applyFont="1" applyFill="1" applyBorder="1" applyAlignment="1">
      <alignment horizontal="center" vertical="center"/>
      <protection/>
    </xf>
    <xf numFmtId="0" fontId="11" fillId="0" borderId="16" xfId="20" applyFont="1" applyFill="1" applyBorder="1" applyAlignment="1">
      <alignment horizontal="center" vertical="center"/>
      <protection/>
    </xf>
    <xf numFmtId="0" fontId="11" fillId="0" borderId="17" xfId="20" applyFont="1" applyFill="1" applyBorder="1" applyAlignment="1">
      <alignment horizontal="center" vertical="center"/>
      <protection/>
    </xf>
    <xf numFmtId="0" fontId="9" fillId="0" borderId="23" xfId="20" applyFont="1" applyFill="1" applyBorder="1">
      <alignment/>
      <protection/>
    </xf>
    <xf numFmtId="0" fontId="9" fillId="0" borderId="0" xfId="20" applyFont="1" applyFill="1" applyAlignment="1">
      <alignment horizontal="centerContinuous" vertical="top"/>
      <protection/>
    </xf>
    <xf numFmtId="0" fontId="9" fillId="0" borderId="0" xfId="20" applyFont="1" applyFill="1" applyAlignment="1">
      <alignment vertical="top"/>
      <protection/>
    </xf>
    <xf numFmtId="0" fontId="9" fillId="0" borderId="0" xfId="20" applyFont="1" applyFill="1" applyAlignment="1">
      <alignment horizontal="centerContinuous" vertical="top" wrapText="1"/>
      <protection/>
    </xf>
    <xf numFmtId="0" fontId="9" fillId="0" borderId="0" xfId="20" applyFont="1" applyFill="1" applyAlignment="1">
      <alignment horizontal="left"/>
      <protection/>
    </xf>
    <xf numFmtId="0" fontId="9" fillId="0" borderId="9" xfId="20" applyFont="1" applyFill="1" applyBorder="1" applyAlignment="1">
      <alignment horizontal="center" vertical="center"/>
      <protection/>
    </xf>
    <xf numFmtId="0" fontId="9" fillId="0" borderId="10" xfId="20" applyFont="1" applyFill="1" applyBorder="1" applyAlignment="1">
      <alignment horizontal="center" vertical="center"/>
      <protection/>
    </xf>
    <xf numFmtId="0" fontId="9" fillId="0" borderId="11" xfId="20" applyFont="1" applyFill="1" applyBorder="1" applyAlignment="1">
      <alignment horizontal="center" vertical="center"/>
      <protection/>
    </xf>
    <xf numFmtId="0" fontId="9" fillId="0" borderId="9" xfId="20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0" fontId="9" fillId="0" borderId="9" xfId="20" applyFont="1" applyFill="1" applyBorder="1" applyAlignment="1">
      <alignment horizontal="centerContinuous" vertical="center"/>
      <protection/>
    </xf>
    <xf numFmtId="0" fontId="9" fillId="0" borderId="10" xfId="20" applyFont="1" applyFill="1" applyBorder="1" applyAlignment="1">
      <alignment horizontal="centerContinuous" vertical="center"/>
      <protection/>
    </xf>
    <xf numFmtId="0" fontId="9" fillId="0" borderId="11" xfId="20" applyFont="1" applyFill="1" applyBorder="1" applyAlignment="1">
      <alignment horizontal="centerContinuous" vertical="center"/>
      <protection/>
    </xf>
    <xf numFmtId="0" fontId="9" fillId="0" borderId="19" xfId="20" applyFont="1" applyFill="1" applyBorder="1" applyAlignment="1">
      <alignment horizontal="center" vertical="center"/>
      <protection/>
    </xf>
    <xf numFmtId="0" fontId="9" fillId="0" borderId="20" xfId="20" applyFont="1" applyFill="1" applyBorder="1" applyAlignment="1">
      <alignment horizontal="center" vertical="center"/>
      <protection/>
    </xf>
    <xf numFmtId="0" fontId="9" fillId="0" borderId="21" xfId="20" applyFont="1" applyFill="1" applyBorder="1" applyAlignment="1">
      <alignment horizontal="center" vertical="center"/>
      <protection/>
    </xf>
    <xf numFmtId="0" fontId="9" fillId="0" borderId="19" xfId="20" applyFont="1" applyFill="1" applyBorder="1" applyAlignment="1">
      <alignment horizontal="center" vertical="center" wrapText="1"/>
      <protection/>
    </xf>
    <xf numFmtId="0" fontId="9" fillId="0" borderId="21" xfId="20" applyFont="1" applyFill="1" applyBorder="1" applyAlignment="1">
      <alignment horizontal="center" vertical="center" wrapText="1"/>
      <protection/>
    </xf>
    <xf numFmtId="0" fontId="9" fillId="0" borderId="27" xfId="20" applyFont="1" applyFill="1" applyBorder="1" applyAlignment="1">
      <alignment horizontal="centerContinuous" vertical="center"/>
      <protection/>
    </xf>
    <xf numFmtId="0" fontId="9" fillId="0" borderId="26" xfId="20" applyFont="1" applyFill="1" applyBorder="1" applyAlignment="1">
      <alignment horizontal="centerContinuous" vertical="center"/>
      <protection/>
    </xf>
    <xf numFmtId="0" fontId="9" fillId="0" borderId="25" xfId="20" applyFont="1" applyFill="1" applyBorder="1" applyAlignment="1">
      <alignment horizontal="centerContinuous" vertical="center"/>
      <protection/>
    </xf>
    <xf numFmtId="0" fontId="9" fillId="0" borderId="25" xfId="20" applyFont="1" applyFill="1" applyBorder="1">
      <alignment/>
      <protection/>
    </xf>
    <xf numFmtId="0" fontId="9" fillId="0" borderId="24" xfId="20" applyFont="1" applyFill="1" applyBorder="1" applyAlignment="1">
      <alignment horizontal="centerContinuous" vertical="center"/>
      <protection/>
    </xf>
    <xf numFmtId="0" fontId="9" fillId="0" borderId="24" xfId="20" applyFont="1" applyFill="1" applyBorder="1" applyAlignment="1">
      <alignment horizontal="left" vertical="center" wrapText="1"/>
      <protection/>
    </xf>
    <xf numFmtId="0" fontId="9" fillId="0" borderId="25" xfId="20" applyFont="1" applyFill="1" applyBorder="1" applyAlignment="1">
      <alignment horizontal="left" vertical="center" wrapText="1"/>
      <protection/>
    </xf>
    <xf numFmtId="0" fontId="9" fillId="0" borderId="26" xfId="20" applyFont="1" applyFill="1" applyBorder="1" applyAlignment="1">
      <alignment horizontal="left" vertical="center" wrapText="1"/>
      <protection/>
    </xf>
    <xf numFmtId="0" fontId="9" fillId="0" borderId="20" xfId="20" applyFont="1" applyFill="1" applyBorder="1" applyAlignment="1" quotePrefix="1">
      <alignment horizontal="centerContinuous" vertical="center"/>
      <protection/>
    </xf>
    <xf numFmtId="0" fontId="9" fillId="0" borderId="20" xfId="20" applyFont="1" applyFill="1" applyBorder="1" applyAlignment="1">
      <alignment horizontal="centerContinuous" vertical="center"/>
      <protection/>
    </xf>
    <xf numFmtId="3" fontId="9" fillId="0" borderId="24" xfId="20" applyNumberFormat="1" applyFont="1" applyFill="1" applyBorder="1" applyAlignment="1">
      <alignment horizontal="right" vertical="center"/>
      <protection/>
    </xf>
    <xf numFmtId="3" fontId="9" fillId="0" borderId="25" xfId="20" applyNumberFormat="1" applyFont="1" applyFill="1" applyBorder="1" applyAlignment="1">
      <alignment horizontal="right" vertical="center"/>
      <protection/>
    </xf>
    <xf numFmtId="3" fontId="9" fillId="0" borderId="26" xfId="20" applyNumberFormat="1" applyFont="1" applyFill="1" applyBorder="1" applyAlignment="1">
      <alignment horizontal="right" vertical="center"/>
      <protection/>
    </xf>
    <xf numFmtId="0" fontId="9" fillId="0" borderId="24" xfId="20" applyFont="1" applyFill="1" applyBorder="1" applyAlignment="1">
      <alignment horizontal="center"/>
      <protection/>
    </xf>
    <xf numFmtId="0" fontId="9" fillId="0" borderId="25" xfId="20" applyFont="1" applyFill="1" applyBorder="1" applyAlignment="1">
      <alignment horizontal="center"/>
      <protection/>
    </xf>
    <xf numFmtId="0" fontId="9" fillId="0" borderId="26" xfId="20" applyFont="1" applyFill="1" applyBorder="1" applyAlignment="1">
      <alignment horizontal="center"/>
      <protection/>
    </xf>
    <xf numFmtId="0" fontId="9" fillId="0" borderId="0" xfId="20" applyFont="1" applyFill="1" applyBorder="1">
      <alignment/>
      <protection/>
    </xf>
    <xf numFmtId="0" fontId="11" fillId="0" borderId="24" xfId="20" applyFont="1" applyFill="1" applyBorder="1" applyAlignment="1">
      <alignment horizontal="left" vertical="center" wrapText="1"/>
      <protection/>
    </xf>
    <xf numFmtId="0" fontId="11" fillId="0" borderId="25" xfId="20" applyFont="1" applyFill="1" applyBorder="1" applyAlignment="1">
      <alignment horizontal="left" vertical="center" wrapText="1"/>
      <protection/>
    </xf>
    <xf numFmtId="0" fontId="11" fillId="0" borderId="26" xfId="20" applyFont="1" applyFill="1" applyBorder="1" applyAlignment="1">
      <alignment horizontal="left" vertical="center" wrapText="1"/>
      <protection/>
    </xf>
    <xf numFmtId="0" fontId="11" fillId="0" borderId="20" xfId="20" applyFont="1" applyFill="1" applyBorder="1" applyAlignment="1" quotePrefix="1">
      <alignment horizontal="centerContinuous" vertical="center"/>
      <protection/>
    </xf>
    <xf numFmtId="3" fontId="11" fillId="0" borderId="24" xfId="20" applyNumberFormat="1" applyFont="1" applyFill="1" applyBorder="1" applyAlignment="1">
      <alignment horizontal="right" vertical="center"/>
      <protection/>
    </xf>
    <xf numFmtId="3" fontId="11" fillId="0" borderId="25" xfId="20" applyNumberFormat="1" applyFont="1" applyFill="1" applyBorder="1" applyAlignment="1">
      <alignment horizontal="right" vertical="center"/>
      <protection/>
    </xf>
    <xf numFmtId="3" fontId="11" fillId="0" borderId="26" xfId="20" applyNumberFormat="1" applyFont="1" applyFill="1" applyBorder="1" applyAlignment="1">
      <alignment horizontal="right" vertical="center"/>
      <protection/>
    </xf>
    <xf numFmtId="0" fontId="9" fillId="0" borderId="24" xfId="20" applyFont="1" applyFill="1" applyBorder="1" applyAlignment="1">
      <alignment horizontal="left" vertical="center"/>
      <protection/>
    </xf>
    <xf numFmtId="0" fontId="9" fillId="0" borderId="25" xfId="20" applyFont="1" applyFill="1" applyBorder="1" applyAlignment="1">
      <alignment horizontal="left" vertical="center"/>
      <protection/>
    </xf>
    <xf numFmtId="0" fontId="9" fillId="0" borderId="26" xfId="20" applyFont="1" applyFill="1" applyBorder="1" applyAlignment="1">
      <alignment horizontal="left" vertical="center"/>
      <protection/>
    </xf>
    <xf numFmtId="0" fontId="9" fillId="0" borderId="9" xfId="20" applyFont="1" applyFill="1" applyBorder="1" applyAlignment="1">
      <alignment horizontal="left" vertical="center" wrapText="1"/>
      <protection/>
    </xf>
    <xf numFmtId="0" fontId="9" fillId="0" borderId="10" xfId="20" applyFont="1" applyFill="1" applyBorder="1" applyAlignment="1">
      <alignment horizontal="left" vertical="center" wrapText="1"/>
      <protection/>
    </xf>
    <xf numFmtId="0" fontId="9" fillId="0" borderId="11" xfId="20" applyFont="1" applyFill="1" applyBorder="1" applyAlignment="1">
      <alignment horizontal="left" vertical="center" wrapText="1"/>
      <protection/>
    </xf>
    <xf numFmtId="0" fontId="9" fillId="0" borderId="9" xfId="20" applyFont="1" applyFill="1" applyBorder="1" applyAlignment="1" quotePrefix="1">
      <alignment horizontal="center" vertical="center"/>
      <protection/>
    </xf>
    <xf numFmtId="0" fontId="9" fillId="0" borderId="11" xfId="20" applyFont="1" applyFill="1" applyBorder="1" applyAlignment="1" quotePrefix="1">
      <alignment horizontal="center" vertical="center"/>
      <protection/>
    </xf>
    <xf numFmtId="3" fontId="9" fillId="0" borderId="9" xfId="20" applyNumberFormat="1" applyFont="1" applyFill="1" applyBorder="1" applyAlignment="1">
      <alignment horizontal="right" vertical="center"/>
      <protection/>
    </xf>
    <xf numFmtId="3" fontId="9" fillId="0" borderId="10" xfId="20" applyNumberFormat="1" applyFont="1" applyFill="1" applyBorder="1" applyAlignment="1">
      <alignment horizontal="right" vertical="center"/>
      <protection/>
    </xf>
    <xf numFmtId="3" fontId="9" fillId="0" borderId="11" xfId="20" applyNumberFormat="1" applyFont="1" applyFill="1" applyBorder="1" applyAlignment="1">
      <alignment horizontal="right" vertical="center"/>
      <protection/>
    </xf>
    <xf numFmtId="0" fontId="9" fillId="0" borderId="9" xfId="20" applyFont="1" applyFill="1" applyBorder="1" applyAlignment="1">
      <alignment horizontal="center"/>
      <protection/>
    </xf>
    <xf numFmtId="0" fontId="9" fillId="0" borderId="10" xfId="20" applyFont="1" applyFill="1" applyBorder="1" applyAlignment="1">
      <alignment horizontal="center"/>
      <protection/>
    </xf>
    <xf numFmtId="0" fontId="9" fillId="0" borderId="11" xfId="20" applyFont="1" applyFill="1" applyBorder="1" applyAlignment="1">
      <alignment horizontal="center"/>
      <protection/>
    </xf>
    <xf numFmtId="0" fontId="9" fillId="0" borderId="19" xfId="20" applyFont="1" applyFill="1" applyBorder="1" applyAlignment="1">
      <alignment horizontal="left" vertical="center" wrapText="1"/>
      <protection/>
    </xf>
    <xf numFmtId="0" fontId="9" fillId="0" borderId="20" xfId="20" applyFont="1" applyFill="1" applyBorder="1" applyAlignment="1">
      <alignment horizontal="left" vertical="center" wrapText="1"/>
      <protection/>
    </xf>
    <xf numFmtId="0" fontId="9" fillId="0" borderId="21" xfId="20" applyFont="1" applyFill="1" applyBorder="1" applyAlignment="1">
      <alignment horizontal="left" vertical="center" wrapText="1"/>
      <protection/>
    </xf>
    <xf numFmtId="0" fontId="9" fillId="0" borderId="19" xfId="20" applyFont="1" applyFill="1" applyBorder="1" applyAlignment="1" quotePrefix="1">
      <alignment horizontal="center" vertical="center"/>
      <protection/>
    </xf>
    <xf numFmtId="0" fontId="9" fillId="0" borderId="21" xfId="20" applyFont="1" applyFill="1" applyBorder="1" applyAlignment="1" quotePrefix="1">
      <alignment horizontal="center" vertical="center"/>
      <protection/>
    </xf>
    <xf numFmtId="3" fontId="9" fillId="0" borderId="19" xfId="20" applyNumberFormat="1" applyFont="1" applyFill="1" applyBorder="1" applyAlignment="1">
      <alignment horizontal="right" vertical="center"/>
      <protection/>
    </xf>
    <xf numFmtId="3" fontId="9" fillId="0" borderId="20" xfId="20" applyNumberFormat="1" applyFont="1" applyFill="1" applyBorder="1" applyAlignment="1">
      <alignment horizontal="right" vertical="center"/>
      <protection/>
    </xf>
    <xf numFmtId="3" fontId="9" fillId="0" borderId="21" xfId="20" applyNumberFormat="1" applyFont="1" applyFill="1" applyBorder="1" applyAlignment="1">
      <alignment horizontal="right" vertical="center"/>
      <protection/>
    </xf>
    <xf numFmtId="0" fontId="9" fillId="0" borderId="19" xfId="20" applyFont="1" applyFill="1" applyBorder="1" applyAlignment="1">
      <alignment horizontal="center"/>
      <protection/>
    </xf>
    <xf numFmtId="0" fontId="9" fillId="0" borderId="20" xfId="20" applyFont="1" applyFill="1" applyBorder="1" applyAlignment="1">
      <alignment horizontal="center"/>
      <protection/>
    </xf>
    <xf numFmtId="0" fontId="9" fillId="0" borderId="21" xfId="20" applyFont="1" applyFill="1" applyBorder="1" applyAlignment="1">
      <alignment horizontal="center"/>
      <protection/>
    </xf>
    <xf numFmtId="0" fontId="11" fillId="0" borderId="20" xfId="20" applyFont="1" applyFill="1" applyBorder="1" applyAlignment="1">
      <alignment horizontal="centerContinuous" vertical="center"/>
      <protection/>
    </xf>
    <xf numFmtId="0" fontId="9" fillId="0" borderId="11" xfId="20" applyFont="1" applyFill="1" applyBorder="1" applyAlignment="1" quotePrefix="1">
      <alignment horizontal="centerContinuous" vertical="center"/>
      <protection/>
    </xf>
    <xf numFmtId="0" fontId="9" fillId="0" borderId="24" xfId="20" applyFont="1" applyFill="1" applyBorder="1" applyAlignment="1" quotePrefix="1">
      <alignment horizontal="centerContinuous" vertical="center" wrapText="1"/>
      <protection/>
    </xf>
    <xf numFmtId="0" fontId="9" fillId="0" borderId="26" xfId="20" applyFont="1" applyFill="1" applyBorder="1" applyAlignment="1">
      <alignment horizontal="centerContinuous" vertical="center" wrapText="1"/>
      <protection/>
    </xf>
    <xf numFmtId="3" fontId="11" fillId="0" borderId="19" xfId="20" applyNumberFormat="1" applyFont="1" applyFill="1" applyBorder="1" applyAlignment="1">
      <alignment horizontal="right" vertical="center"/>
      <protection/>
    </xf>
    <xf numFmtId="3" fontId="11" fillId="0" borderId="20" xfId="20" applyNumberFormat="1" applyFont="1" applyFill="1" applyBorder="1" applyAlignment="1">
      <alignment horizontal="right" vertical="center"/>
      <protection/>
    </xf>
    <xf numFmtId="3" fontId="11" fillId="0" borderId="21" xfId="20" applyNumberFormat="1" applyFont="1" applyFill="1" applyBorder="1" applyAlignment="1">
      <alignment horizontal="right" vertical="center"/>
      <protection/>
    </xf>
    <xf numFmtId="0" fontId="11" fillId="0" borderId="24" xfId="20" applyFont="1" applyFill="1" applyBorder="1" applyAlignment="1" quotePrefix="1">
      <alignment horizontal="centerContinuous" vertical="center" wrapText="1"/>
      <protection/>
    </xf>
    <xf numFmtId="3" fontId="9" fillId="0" borderId="24" xfId="20" applyNumberFormat="1" applyFont="1" applyFill="1" applyBorder="1" applyAlignment="1" quotePrefix="1">
      <alignment horizontal="right" vertical="center"/>
      <protection/>
    </xf>
    <xf numFmtId="0" fontId="9" fillId="0" borderId="24" xfId="20" applyFont="1" applyFill="1" applyBorder="1" applyAlignment="1" quotePrefix="1">
      <alignment horizontal="center" vertical="center"/>
      <protection/>
    </xf>
    <xf numFmtId="0" fontId="9" fillId="0" borderId="25" xfId="20" applyFont="1" applyFill="1" applyBorder="1" applyAlignment="1">
      <alignment horizontal="center" vertical="center"/>
      <protection/>
    </xf>
    <xf numFmtId="0" fontId="9" fillId="0" borderId="26" xfId="20" applyFont="1" applyFill="1" applyBorder="1" applyAlignment="1">
      <alignment horizontal="center" vertical="center"/>
      <protection/>
    </xf>
    <xf numFmtId="176" fontId="9" fillId="0" borderId="0" xfId="20" applyNumberFormat="1" applyFont="1" applyFill="1">
      <alignment/>
      <protection/>
    </xf>
    <xf numFmtId="0" fontId="9" fillId="0" borderId="10" xfId="20" applyFont="1" applyFill="1" applyBorder="1" applyAlignment="1" quotePrefix="1">
      <alignment horizontal="centerContinuous" vertical="center"/>
      <protection/>
    </xf>
    <xf numFmtId="176" fontId="11" fillId="0" borderId="0" xfId="20" applyNumberFormat="1" applyFont="1" applyFill="1" applyBorder="1" applyAlignment="1">
      <alignment vertical="center"/>
      <protection/>
    </xf>
    <xf numFmtId="0" fontId="9" fillId="0" borderId="0" xfId="20" applyFont="1" applyFill="1" applyBorder="1" applyAlignment="1" quotePrefix="1">
      <alignment horizontal="centerContinuous" vertical="center"/>
      <protection/>
    </xf>
    <xf numFmtId="0" fontId="13" fillId="0" borderId="0" xfId="22" applyFont="1">
      <alignment/>
      <protection/>
    </xf>
    <xf numFmtId="0" fontId="13" fillId="0" borderId="13" xfId="22" applyFont="1" applyBorder="1" applyAlignment="1">
      <alignment horizontal="centerContinuous" vertical="center"/>
      <protection/>
    </xf>
    <xf numFmtId="0" fontId="13" fillId="0" borderId="15" xfId="22" applyFont="1" applyBorder="1" applyAlignment="1">
      <alignment horizontal="centerContinuous" vertical="center"/>
      <protection/>
    </xf>
    <xf numFmtId="0" fontId="13" fillId="0" borderId="0" xfId="22" applyFont="1" applyAlignment="1">
      <alignment horizontal="centerContinuous"/>
      <protection/>
    </xf>
    <xf numFmtId="0" fontId="13" fillId="0" borderId="0" xfId="22" applyFont="1" applyBorder="1" applyAlignment="1">
      <alignment horizontal="centerContinuous"/>
      <protection/>
    </xf>
    <xf numFmtId="0" fontId="14" fillId="0" borderId="0" xfId="22" applyFont="1" applyAlignment="1">
      <alignment horizontal="center" vertical="center"/>
      <protection/>
    </xf>
    <xf numFmtId="0" fontId="9" fillId="0" borderId="0" xfId="22" applyFont="1" applyFill="1" applyAlignment="1">
      <alignment horizontal="center"/>
      <protection/>
    </xf>
    <xf numFmtId="0" fontId="13" fillId="0" borderId="22" xfId="22" applyFont="1" applyBorder="1" applyAlignment="1">
      <alignment horizontal="centerContinuous"/>
      <protection/>
    </xf>
    <xf numFmtId="0" fontId="13" fillId="0" borderId="13" xfId="22" applyFont="1" applyBorder="1">
      <alignment/>
      <protection/>
    </xf>
    <xf numFmtId="0" fontId="13" fillId="0" borderId="14" xfId="22" applyFont="1" applyBorder="1">
      <alignment/>
      <protection/>
    </xf>
    <xf numFmtId="0" fontId="13" fillId="0" borderId="15" xfId="22" applyFont="1" applyBorder="1">
      <alignment/>
      <protection/>
    </xf>
    <xf numFmtId="0" fontId="13" fillId="0" borderId="0" xfId="22" applyFont="1" applyBorder="1">
      <alignment/>
      <protection/>
    </xf>
    <xf numFmtId="0" fontId="13" fillId="0" borderId="28" xfId="22" applyFont="1" applyBorder="1">
      <alignment/>
      <protection/>
    </xf>
    <xf numFmtId="0" fontId="13" fillId="0" borderId="16" xfId="22" applyFont="1" applyBorder="1">
      <alignment/>
      <protection/>
    </xf>
    <xf numFmtId="0" fontId="15" fillId="0" borderId="13" xfId="22" applyFont="1" applyBorder="1" applyAlignment="1">
      <alignment horizontal="center" vertical="center"/>
      <protection/>
    </xf>
    <xf numFmtId="0" fontId="15" fillId="0" borderId="14" xfId="22" applyFont="1" applyBorder="1" applyAlignment="1">
      <alignment horizontal="center" vertical="center"/>
      <protection/>
    </xf>
    <xf numFmtId="0" fontId="15" fillId="0" borderId="15" xfId="22" applyFont="1" applyBorder="1" applyAlignment="1">
      <alignment horizontal="center" vertical="center"/>
      <protection/>
    </xf>
    <xf numFmtId="0" fontId="13" fillId="0" borderId="23" xfId="22" applyFont="1" applyBorder="1">
      <alignment/>
      <protection/>
    </xf>
    <xf numFmtId="0" fontId="13" fillId="0" borderId="0" xfId="22" applyFont="1" applyAlignment="1">
      <alignment horizontal="centerContinuous" vertical="top"/>
      <protection/>
    </xf>
    <xf numFmtId="0" fontId="13" fillId="0" borderId="0" xfId="22" applyFont="1" applyAlignment="1">
      <alignment vertical="top"/>
      <protection/>
    </xf>
    <xf numFmtId="0" fontId="13" fillId="0" borderId="0" xfId="22" applyFont="1" applyAlignment="1">
      <alignment horizontal="centerContinuous" vertical="top" wrapText="1"/>
      <protection/>
    </xf>
    <xf numFmtId="0" fontId="13" fillId="0" borderId="0" xfId="22" applyFont="1" applyAlignment="1">
      <alignment horizontal="left"/>
      <protection/>
    </xf>
    <xf numFmtId="0" fontId="13" fillId="0" borderId="9" xfId="22" applyFont="1" applyBorder="1" applyAlignment="1">
      <alignment horizontal="center" vertical="center"/>
      <protection/>
    </xf>
    <xf numFmtId="0" fontId="13" fillId="0" borderId="10" xfId="22" applyFont="1" applyBorder="1" applyAlignment="1">
      <alignment horizontal="center" vertical="center"/>
      <protection/>
    </xf>
    <xf numFmtId="0" fontId="13" fillId="0" borderId="11" xfId="22" applyFont="1" applyBorder="1" applyAlignment="1">
      <alignment horizontal="center" vertical="center"/>
      <protection/>
    </xf>
    <xf numFmtId="0" fontId="13" fillId="0" borderId="10" xfId="22" applyFont="1" applyBorder="1" applyAlignment="1">
      <alignment horizontal="centerContinuous" vertical="center" wrapText="1"/>
      <protection/>
    </xf>
    <xf numFmtId="0" fontId="13" fillId="0" borderId="9" xfId="22" applyFont="1" applyBorder="1" applyAlignment="1">
      <alignment horizontal="centerContinuous" vertical="center"/>
      <protection/>
    </xf>
    <xf numFmtId="0" fontId="13" fillId="0" borderId="10" xfId="22" applyFont="1" applyBorder="1" applyAlignment="1">
      <alignment horizontal="centerContinuous" vertical="center"/>
      <protection/>
    </xf>
    <xf numFmtId="0" fontId="13" fillId="0" borderId="11" xfId="22" applyFont="1" applyBorder="1" applyAlignment="1">
      <alignment horizontal="centerContinuous" vertical="center"/>
      <protection/>
    </xf>
    <xf numFmtId="0" fontId="13" fillId="0" borderId="12" xfId="22" applyFont="1" applyBorder="1" applyAlignment="1">
      <alignment horizontal="centerContinuous"/>
      <protection/>
    </xf>
    <xf numFmtId="0" fontId="13" fillId="0" borderId="18" xfId="22" applyFont="1" applyBorder="1" applyAlignment="1">
      <alignment horizontal="centerContinuous"/>
      <protection/>
    </xf>
    <xf numFmtId="0" fontId="13" fillId="0" borderId="0" xfId="22" applyFont="1" applyAlignment="1">
      <alignment horizontal="centerContinuous" vertical="center"/>
      <protection/>
    </xf>
    <xf numFmtId="0" fontId="13" fillId="0" borderId="19" xfId="22" applyFont="1" applyBorder="1" applyAlignment="1">
      <alignment horizontal="center" vertical="center"/>
      <protection/>
    </xf>
    <xf numFmtId="0" fontId="13" fillId="0" borderId="20" xfId="22" applyFont="1" applyBorder="1" applyAlignment="1">
      <alignment horizontal="center" vertical="center"/>
      <protection/>
    </xf>
    <xf numFmtId="0" fontId="13" fillId="0" borderId="21" xfId="22" applyFont="1" applyBorder="1" applyAlignment="1">
      <alignment horizontal="center" vertical="center"/>
      <protection/>
    </xf>
    <xf numFmtId="0" fontId="13" fillId="0" borderId="27" xfId="22" applyFont="1" applyBorder="1" applyAlignment="1">
      <alignment horizontal="centerContinuous" vertical="center"/>
      <protection/>
    </xf>
    <xf numFmtId="0" fontId="13" fillId="0" borderId="26" xfId="22" applyFont="1" applyBorder="1" applyAlignment="1">
      <alignment horizontal="centerContinuous" vertical="center"/>
      <protection/>
    </xf>
    <xf numFmtId="0" fontId="13" fillId="0" borderId="25" xfId="22" applyFont="1" applyBorder="1" applyAlignment="1">
      <alignment horizontal="centerContinuous" vertical="center"/>
      <protection/>
    </xf>
    <xf numFmtId="0" fontId="13" fillId="0" borderId="24" xfId="22" applyFont="1" applyBorder="1" applyAlignment="1">
      <alignment horizontal="centerContinuous" vertical="center"/>
      <protection/>
    </xf>
    <xf numFmtId="0" fontId="13" fillId="0" borderId="24" xfId="22" applyFont="1" applyBorder="1" applyAlignment="1">
      <alignment horizontal="left" vertical="center" wrapText="1"/>
      <protection/>
    </xf>
    <xf numFmtId="0" fontId="13" fillId="0" borderId="25" xfId="22" applyFont="1" applyBorder="1" applyAlignment="1">
      <alignment horizontal="left" vertical="center" wrapText="1"/>
      <protection/>
    </xf>
    <xf numFmtId="0" fontId="13" fillId="0" borderId="26" xfId="22" applyFont="1" applyBorder="1" applyAlignment="1">
      <alignment horizontal="left" vertical="center" wrapText="1"/>
      <protection/>
    </xf>
    <xf numFmtId="0" fontId="13" fillId="0" borderId="25" xfId="22" applyFont="1" applyBorder="1" applyAlignment="1" quotePrefix="1">
      <alignment horizontal="centerContinuous" vertical="center"/>
      <protection/>
    </xf>
    <xf numFmtId="3" fontId="13" fillId="0" borderId="24" xfId="22" applyNumberFormat="1" applyFont="1" applyBorder="1" applyAlignment="1">
      <alignment horizontal="right" vertical="center"/>
      <protection/>
    </xf>
    <xf numFmtId="3" fontId="13" fillId="0" borderId="25" xfId="22" applyNumberFormat="1" applyFont="1" applyBorder="1" applyAlignment="1">
      <alignment horizontal="right" vertical="center"/>
      <protection/>
    </xf>
    <xf numFmtId="3" fontId="13" fillId="0" borderId="26" xfId="22" applyNumberFormat="1" applyFont="1" applyBorder="1" applyAlignment="1">
      <alignment horizontal="right" vertical="center"/>
      <protection/>
    </xf>
    <xf numFmtId="0" fontId="13" fillId="0" borderId="24" xfId="22" applyFont="1" applyBorder="1" applyAlignment="1">
      <alignment horizontal="center"/>
      <protection/>
    </xf>
    <xf numFmtId="0" fontId="13" fillId="0" borderId="25" xfId="22" applyFont="1" applyBorder="1" applyAlignment="1">
      <alignment horizontal="center"/>
      <protection/>
    </xf>
    <xf numFmtId="0" fontId="13" fillId="0" borderId="26" xfId="22" applyFont="1" applyBorder="1" applyAlignment="1">
      <alignment horizontal="center"/>
      <protection/>
    </xf>
    <xf numFmtId="0" fontId="15" fillId="0" borderId="24" xfId="22" applyFont="1" applyBorder="1" applyAlignment="1">
      <alignment horizontal="left" vertical="center" wrapText="1"/>
      <protection/>
    </xf>
    <xf numFmtId="0" fontId="15" fillId="0" borderId="25" xfId="22" applyFont="1" applyBorder="1" applyAlignment="1">
      <alignment horizontal="left" vertical="center" wrapText="1"/>
      <protection/>
    </xf>
    <xf numFmtId="0" fontId="15" fillId="0" borderId="26" xfId="22" applyFont="1" applyBorder="1" applyAlignment="1">
      <alignment horizontal="left" vertical="center" wrapText="1"/>
      <protection/>
    </xf>
    <xf numFmtId="3" fontId="15" fillId="3" borderId="24" xfId="22" applyNumberFormat="1" applyFont="1" applyFill="1" applyBorder="1" applyAlignment="1">
      <alignment horizontal="right" vertical="center"/>
      <protection/>
    </xf>
    <xf numFmtId="3" fontId="15" fillId="3" borderId="25" xfId="22" applyNumberFormat="1" applyFont="1" applyFill="1" applyBorder="1" applyAlignment="1">
      <alignment horizontal="right" vertical="center"/>
      <protection/>
    </xf>
    <xf numFmtId="3" fontId="15" fillId="3" borderId="26" xfId="22" applyNumberFormat="1" applyFont="1" applyFill="1" applyBorder="1" applyAlignment="1">
      <alignment horizontal="right" vertical="center"/>
      <protection/>
    </xf>
    <xf numFmtId="0" fontId="13" fillId="3" borderId="24" xfId="22" applyFont="1" applyFill="1" applyBorder="1" applyAlignment="1">
      <alignment horizontal="center"/>
      <protection/>
    </xf>
    <xf numFmtId="0" fontId="13" fillId="3" borderId="25" xfId="22" applyFont="1" applyFill="1" applyBorder="1" applyAlignment="1">
      <alignment horizontal="center"/>
      <protection/>
    </xf>
    <xf numFmtId="0" fontId="13" fillId="3" borderId="26" xfId="22" applyFont="1" applyFill="1" applyBorder="1" applyAlignment="1">
      <alignment horizontal="center"/>
      <protection/>
    </xf>
    <xf numFmtId="0" fontId="8" fillId="0" borderId="25" xfId="22" applyBorder="1">
      <alignment/>
      <protection/>
    </xf>
    <xf numFmtId="0" fontId="8" fillId="0" borderId="26" xfId="22" applyBorder="1">
      <alignment/>
      <protection/>
    </xf>
    <xf numFmtId="3" fontId="16" fillId="3" borderId="24" xfId="22" applyNumberFormat="1" applyFont="1" applyFill="1" applyBorder="1" applyAlignment="1">
      <alignment horizontal="right" vertical="center"/>
      <protection/>
    </xf>
    <xf numFmtId="3" fontId="16" fillId="3" borderId="25" xfId="22" applyNumberFormat="1" applyFont="1" applyFill="1" applyBorder="1" applyAlignment="1">
      <alignment horizontal="right" vertical="center"/>
      <protection/>
    </xf>
    <xf numFmtId="3" fontId="16" fillId="3" borderId="26" xfId="22" applyNumberFormat="1" applyFont="1" applyFill="1" applyBorder="1" applyAlignment="1">
      <alignment horizontal="right" vertical="center"/>
      <protection/>
    </xf>
    <xf numFmtId="3" fontId="13" fillId="3" borderId="24" xfId="22" applyNumberFormat="1" applyFont="1" applyFill="1" applyBorder="1" applyAlignment="1">
      <alignment horizontal="right" vertical="center"/>
      <protection/>
    </xf>
    <xf numFmtId="3" fontId="13" fillId="3" borderId="25" xfId="22" applyNumberFormat="1" applyFont="1" applyFill="1" applyBorder="1" applyAlignment="1">
      <alignment horizontal="right" vertical="center"/>
      <protection/>
    </xf>
    <xf numFmtId="3" fontId="13" fillId="3" borderId="26" xfId="22" applyNumberFormat="1" applyFont="1" applyFill="1" applyBorder="1" applyAlignment="1">
      <alignment horizontal="right" vertical="center"/>
      <protection/>
    </xf>
    <xf numFmtId="176" fontId="13" fillId="0" borderId="0" xfId="22" applyNumberFormat="1" applyFont="1">
      <alignment/>
      <protection/>
    </xf>
    <xf numFmtId="0" fontId="13" fillId="0" borderId="0" xfId="22" applyFont="1" applyBorder="1" applyAlignment="1" quotePrefix="1">
      <alignment horizontal="centerContinuous" vertical="center"/>
      <protection/>
    </xf>
    <xf numFmtId="0" fontId="9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1" fontId="9" fillId="0" borderId="0" xfId="21" applyNumberFormat="1" applyFont="1" applyFill="1" applyBorder="1" applyAlignment="1">
      <alignment horizontal="centerContinuous" vertical="center"/>
      <protection/>
    </xf>
    <xf numFmtId="0" fontId="10" fillId="0" borderId="0" xfId="21" applyFont="1" applyFill="1" applyAlignment="1">
      <alignment horizontal="center" vertical="center"/>
      <protection/>
    </xf>
    <xf numFmtId="0" fontId="11" fillId="0" borderId="0" xfId="21" applyFont="1" applyFill="1" applyAlignment="1">
      <alignment horizontal="centerContinuous" vertical="center"/>
      <protection/>
    </xf>
    <xf numFmtId="0" fontId="9" fillId="0" borderId="0" xfId="21" applyFont="1" applyFill="1" applyAlignment="1">
      <alignment horizontal="centerContinuous" vertical="center"/>
      <protection/>
    </xf>
    <xf numFmtId="0" fontId="9" fillId="0" borderId="0" xfId="21" applyFont="1" applyFill="1" applyAlignment="1">
      <alignment horizontal="centerContinuous"/>
      <protection/>
    </xf>
    <xf numFmtId="0" fontId="9" fillId="0" borderId="0" xfId="21" applyFont="1" applyFill="1" applyAlignment="1">
      <alignment horizontal="center"/>
      <protection/>
    </xf>
    <xf numFmtId="0" fontId="9" fillId="0" borderId="22" xfId="21" applyFont="1" applyFill="1" applyBorder="1" applyAlignment="1">
      <alignment horizontal="centerContinuous"/>
      <protection/>
    </xf>
    <xf numFmtId="0" fontId="9" fillId="0" borderId="13" xfId="21" applyFont="1" applyFill="1" applyBorder="1">
      <alignment/>
      <protection/>
    </xf>
    <xf numFmtId="0" fontId="9" fillId="0" borderId="14" xfId="21" applyFont="1" applyFill="1" applyBorder="1">
      <alignment/>
      <protection/>
    </xf>
    <xf numFmtId="0" fontId="9" fillId="0" borderId="15" xfId="21" applyFont="1" applyFill="1" applyBorder="1">
      <alignment/>
      <protection/>
    </xf>
    <xf numFmtId="0" fontId="9" fillId="0" borderId="29" xfId="21" applyFont="1" applyFill="1" applyBorder="1">
      <alignment/>
      <protection/>
    </xf>
    <xf numFmtId="0" fontId="9" fillId="0" borderId="28" xfId="21" applyFont="1" applyFill="1" applyBorder="1">
      <alignment/>
      <protection/>
    </xf>
    <xf numFmtId="0" fontId="9" fillId="0" borderId="16" xfId="21" applyFont="1" applyFill="1" applyBorder="1">
      <alignment/>
      <protection/>
    </xf>
    <xf numFmtId="0" fontId="9" fillId="0" borderId="13" xfId="21" applyFont="1" applyFill="1" applyBorder="1" applyAlignment="1">
      <alignment horizontal="centerContinuous" vertical="center"/>
      <protection/>
    </xf>
    <xf numFmtId="0" fontId="9" fillId="0" borderId="15" xfId="21" applyFont="1" applyFill="1" applyBorder="1" applyAlignment="1">
      <alignment horizontal="centerContinuous" vertical="center"/>
      <protection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9" fillId="0" borderId="23" xfId="21" applyFont="1" applyFill="1" applyBorder="1">
      <alignment/>
      <protection/>
    </xf>
    <xf numFmtId="0" fontId="9" fillId="0" borderId="0" xfId="21" applyFont="1" applyFill="1" applyAlignment="1">
      <alignment horizontal="centerContinuous" vertical="top"/>
      <protection/>
    </xf>
    <xf numFmtId="0" fontId="9" fillId="0" borderId="0" xfId="21" applyFont="1" applyFill="1" applyAlignment="1">
      <alignment vertical="top"/>
      <protection/>
    </xf>
    <xf numFmtId="0" fontId="9" fillId="0" borderId="0" xfId="21" applyFont="1" applyFill="1" applyAlignment="1">
      <alignment horizontal="centerContinuous" vertical="top" wrapText="1"/>
      <protection/>
    </xf>
    <xf numFmtId="0" fontId="9" fillId="0" borderId="0" xfId="21" applyFont="1" applyFill="1" applyAlignment="1">
      <alignment vertical="top" wrapText="1"/>
      <protection/>
    </xf>
    <xf numFmtId="0" fontId="9" fillId="0" borderId="0" xfId="21" applyFont="1" applyFill="1" applyAlignment="1">
      <alignment horizontal="left"/>
      <protection/>
    </xf>
    <xf numFmtId="0" fontId="9" fillId="0" borderId="9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1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Continuous" vertical="center" wrapText="1"/>
      <protection/>
    </xf>
    <xf numFmtId="0" fontId="9" fillId="0" borderId="9" xfId="21" applyFont="1" applyFill="1" applyBorder="1" applyAlignment="1">
      <alignment horizontal="centerContinuous" vertical="center"/>
      <protection/>
    </xf>
    <xf numFmtId="0" fontId="9" fillId="0" borderId="10" xfId="21" applyFont="1" applyFill="1" applyBorder="1" applyAlignment="1">
      <alignment horizontal="centerContinuous" vertical="center"/>
      <protection/>
    </xf>
    <xf numFmtId="0" fontId="9" fillId="0" borderId="11" xfId="21" applyFont="1" applyFill="1" applyBorder="1" applyAlignment="1">
      <alignment horizontal="centerContinuous" vertical="center"/>
      <protection/>
    </xf>
    <xf numFmtId="0" fontId="9" fillId="0" borderId="12" xfId="21" applyFont="1" applyFill="1" applyBorder="1" applyAlignment="1">
      <alignment horizontal="centerContinuous"/>
      <protection/>
    </xf>
    <xf numFmtId="0" fontId="9" fillId="0" borderId="0" xfId="21" applyFont="1" applyFill="1" applyBorder="1" applyAlignment="1">
      <alignment horizontal="centerContinuous"/>
      <protection/>
    </xf>
    <xf numFmtId="0" fontId="9" fillId="0" borderId="18" xfId="21" applyFont="1" applyFill="1" applyBorder="1" applyAlignment="1">
      <alignment horizontal="centerContinuous"/>
      <protection/>
    </xf>
    <xf numFmtId="0" fontId="9" fillId="0" borderId="19" xfId="21" applyFont="1" applyFill="1" applyBorder="1" applyAlignment="1">
      <alignment horizontal="center" vertical="center"/>
      <protection/>
    </xf>
    <xf numFmtId="0" fontId="9" fillId="0" borderId="20" xfId="21" applyFont="1" applyFill="1" applyBorder="1" applyAlignment="1">
      <alignment horizontal="center" vertical="center"/>
      <protection/>
    </xf>
    <xf numFmtId="0" fontId="9" fillId="0" borderId="21" xfId="21" applyFont="1" applyFill="1" applyBorder="1" applyAlignment="1">
      <alignment horizontal="center" vertical="center"/>
      <protection/>
    </xf>
    <xf numFmtId="0" fontId="9" fillId="0" borderId="27" xfId="21" applyFont="1" applyFill="1" applyBorder="1" applyAlignment="1">
      <alignment horizontal="centerContinuous" vertical="center"/>
      <protection/>
    </xf>
    <xf numFmtId="0" fontId="9" fillId="0" borderId="26" xfId="21" applyFont="1" applyFill="1" applyBorder="1" applyAlignment="1">
      <alignment horizontal="centerContinuous" vertical="center"/>
      <protection/>
    </xf>
    <xf numFmtId="0" fontId="9" fillId="0" borderId="25" xfId="21" applyFont="1" applyFill="1" applyBorder="1" applyAlignment="1">
      <alignment horizontal="centerContinuous" vertical="center"/>
      <protection/>
    </xf>
    <xf numFmtId="0" fontId="9" fillId="0" borderId="24" xfId="21" applyFont="1" applyFill="1" applyBorder="1" applyAlignment="1">
      <alignment horizontal="centerContinuous" vertical="center"/>
      <protection/>
    </xf>
    <xf numFmtId="0" fontId="9" fillId="0" borderId="24" xfId="21" applyFont="1" applyFill="1" applyBorder="1" applyAlignment="1">
      <alignment vertical="center" wrapText="1"/>
      <protection/>
    </xf>
    <xf numFmtId="0" fontId="9" fillId="0" borderId="25" xfId="21" applyFont="1" applyFill="1" applyBorder="1" applyAlignment="1">
      <alignment wrapText="1"/>
      <protection/>
    </xf>
    <xf numFmtId="0" fontId="9" fillId="0" borderId="26" xfId="21" applyFont="1" applyFill="1" applyBorder="1" applyAlignment="1">
      <alignment wrapText="1"/>
      <protection/>
    </xf>
    <xf numFmtId="0" fontId="9" fillId="0" borderId="25" xfId="21" applyFont="1" applyFill="1" applyBorder="1" applyAlignment="1" quotePrefix="1">
      <alignment horizontal="centerContinuous" vertical="center"/>
      <protection/>
    </xf>
    <xf numFmtId="3" fontId="9" fillId="0" borderId="24" xfId="21" applyNumberFormat="1" applyFont="1" applyFill="1" applyBorder="1" applyAlignment="1">
      <alignment horizontal="right" vertical="center"/>
      <protection/>
    </xf>
    <xf numFmtId="3" fontId="9" fillId="0" borderId="25" xfId="21" applyNumberFormat="1" applyFont="1" applyFill="1" applyBorder="1" applyAlignment="1">
      <alignment horizontal="right" vertical="center"/>
      <protection/>
    </xf>
    <xf numFmtId="3" fontId="9" fillId="0" borderId="26" xfId="21" applyNumberFormat="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center"/>
      <protection/>
    </xf>
    <xf numFmtId="0" fontId="9" fillId="0" borderId="25" xfId="21" applyFont="1" applyFill="1" applyBorder="1" applyAlignment="1">
      <alignment horizontal="center"/>
      <protection/>
    </xf>
    <xf numFmtId="0" fontId="9" fillId="0" borderId="26" xfId="21" applyFont="1" applyFill="1" applyBorder="1" applyAlignment="1">
      <alignment horizontal="center"/>
      <protection/>
    </xf>
    <xf numFmtId="0" fontId="9" fillId="0" borderId="0" xfId="21" applyFont="1" applyFill="1" applyBorder="1">
      <alignment/>
      <protection/>
    </xf>
    <xf numFmtId="0" fontId="11" fillId="0" borderId="24" xfId="21" applyFont="1" applyFill="1" applyBorder="1" applyAlignment="1">
      <alignment vertical="center" wrapText="1"/>
      <protection/>
    </xf>
    <xf numFmtId="0" fontId="11" fillId="0" borderId="25" xfId="21" applyFont="1" applyFill="1" applyBorder="1" applyAlignment="1">
      <alignment wrapText="1"/>
      <protection/>
    </xf>
    <xf numFmtId="0" fontId="11" fillId="0" borderId="26" xfId="21" applyFont="1" applyFill="1" applyBorder="1" applyAlignment="1">
      <alignment wrapText="1"/>
      <protection/>
    </xf>
    <xf numFmtId="0" fontId="11" fillId="0" borderId="25" xfId="21" applyFont="1" applyFill="1" applyBorder="1" applyAlignment="1" quotePrefix="1">
      <alignment horizontal="centerContinuous" vertical="center"/>
      <protection/>
    </xf>
    <xf numFmtId="3" fontId="11" fillId="0" borderId="24" xfId="21" applyNumberFormat="1" applyFont="1" applyFill="1" applyBorder="1" applyAlignment="1">
      <alignment horizontal="right" vertical="center"/>
      <protection/>
    </xf>
    <xf numFmtId="3" fontId="11" fillId="0" borderId="25" xfId="21" applyNumberFormat="1" applyFont="1" applyFill="1" applyBorder="1" applyAlignment="1">
      <alignment horizontal="right" vertical="center"/>
      <protection/>
    </xf>
    <xf numFmtId="3" fontId="11" fillId="0" borderId="26" xfId="21" applyNumberFormat="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vertical="center"/>
      <protection/>
    </xf>
    <xf numFmtId="0" fontId="9" fillId="0" borderId="25" xfId="21" applyFont="1" applyFill="1" applyBorder="1" applyAlignment="1">
      <alignment/>
      <protection/>
    </xf>
    <xf numFmtId="0" fontId="9" fillId="0" borderId="26" xfId="21" applyFont="1" applyFill="1" applyBorder="1" applyAlignment="1">
      <alignment/>
      <protection/>
    </xf>
    <xf numFmtId="0" fontId="11" fillId="0" borderId="24" xfId="21" applyFont="1" applyFill="1" applyBorder="1" applyAlignment="1">
      <alignment vertical="center"/>
      <protection/>
    </xf>
    <xf numFmtId="0" fontId="9" fillId="0" borderId="25" xfId="21" applyFont="1" applyFill="1" applyBorder="1" applyAlignment="1">
      <alignment vertical="center"/>
      <protection/>
    </xf>
    <xf numFmtId="0" fontId="9" fillId="0" borderId="26" xfId="21" applyFont="1" applyFill="1" applyBorder="1" applyAlignment="1">
      <alignment vertical="center"/>
      <protection/>
    </xf>
    <xf numFmtId="0" fontId="11" fillId="0" borderId="26" xfId="21" applyFont="1" applyFill="1" applyBorder="1" applyAlignment="1">
      <alignment horizontal="centerContinuous" vertical="center"/>
      <protection/>
    </xf>
    <xf numFmtId="0" fontId="9" fillId="0" borderId="24" xfId="21" applyFont="1" applyFill="1" applyBorder="1" applyAlignment="1">
      <alignment horizontal="left" vertical="center" wrapText="1"/>
      <protection/>
    </xf>
    <xf numFmtId="0" fontId="9" fillId="0" borderId="25" xfId="21" applyFont="1" applyFill="1" applyBorder="1" applyAlignment="1">
      <alignment horizontal="left" vertical="center" wrapText="1"/>
      <protection/>
    </xf>
    <xf numFmtId="0" fontId="9" fillId="0" borderId="26" xfId="21" applyFont="1" applyFill="1" applyBorder="1" applyAlignment="1">
      <alignment horizontal="left" vertical="center" wrapText="1"/>
      <protection/>
    </xf>
    <xf numFmtId="0" fontId="11" fillId="0" borderId="25" xfId="21" applyFont="1" applyFill="1" applyBorder="1" applyAlignment="1">
      <alignment vertical="center" wrapText="1"/>
      <protection/>
    </xf>
    <xf numFmtId="0" fontId="11" fillId="0" borderId="26" xfId="21" applyFont="1" applyFill="1" applyBorder="1" applyAlignment="1">
      <alignment vertical="center" wrapText="1"/>
      <protection/>
    </xf>
    <xf numFmtId="0" fontId="9" fillId="0" borderId="25" xfId="21" applyFont="1" applyFill="1" applyBorder="1" applyAlignment="1">
      <alignment vertical="center" wrapText="1"/>
      <protection/>
    </xf>
    <xf numFmtId="0" fontId="9" fillId="0" borderId="26" xfId="21" applyFont="1" applyFill="1" applyBorder="1" applyAlignment="1">
      <alignment vertical="center" wrapText="1"/>
      <protection/>
    </xf>
    <xf numFmtId="0" fontId="11" fillId="0" borderId="24" xfId="21" applyFont="1" applyFill="1" applyBorder="1" applyAlignment="1">
      <alignment horizontal="left" vertical="center" wrapText="1"/>
      <protection/>
    </xf>
    <xf numFmtId="0" fontId="11" fillId="0" borderId="25" xfId="21" applyFont="1" applyFill="1" applyBorder="1" applyAlignment="1">
      <alignment horizontal="left" vertical="center" wrapText="1"/>
      <protection/>
    </xf>
    <xf numFmtId="0" fontId="11" fillId="0" borderId="26" xfId="21" applyFont="1" applyFill="1" applyBorder="1" applyAlignment="1">
      <alignment horizontal="left" vertical="center" wrapText="1"/>
      <protection/>
    </xf>
    <xf numFmtId="0" fontId="9" fillId="0" borderId="24" xfId="21" applyFont="1" applyFill="1" applyBorder="1" applyAlignment="1">
      <alignment horizontal="left" vertical="center"/>
      <protection/>
    </xf>
    <xf numFmtId="0" fontId="9" fillId="0" borderId="25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11" fillId="0" borderId="25" xfId="21" applyFont="1" applyFill="1" applyBorder="1" applyAlignment="1">
      <alignment/>
      <protection/>
    </xf>
    <xf numFmtId="0" fontId="11" fillId="0" borderId="26" xfId="21" applyFont="1" applyFill="1" applyBorder="1" applyAlignment="1">
      <alignment/>
      <protection/>
    </xf>
    <xf numFmtId="176" fontId="9" fillId="0" borderId="0" xfId="21" applyNumberFormat="1" applyFont="1" applyFill="1">
      <alignment/>
      <protection/>
    </xf>
    <xf numFmtId="0" fontId="13" fillId="0" borderId="0" xfId="23" applyFont="1" applyFill="1">
      <alignment/>
      <protection/>
    </xf>
    <xf numFmtId="0" fontId="15" fillId="0" borderId="0" xfId="23" applyFont="1" applyFill="1">
      <alignment/>
      <protection/>
    </xf>
    <xf numFmtId="0" fontId="15" fillId="0" borderId="0" xfId="23" applyFont="1" applyFill="1" applyAlignment="1">
      <alignment horizontal="center"/>
      <protection/>
    </xf>
    <xf numFmtId="0" fontId="13" fillId="0" borderId="0" xfId="23" applyFont="1" applyFill="1" applyAlignment="1">
      <alignment horizontal="center"/>
      <protection/>
    </xf>
    <xf numFmtId="1" fontId="13" fillId="0" borderId="13" xfId="23" applyNumberFormat="1" applyFont="1" applyFill="1" applyBorder="1" applyAlignment="1">
      <alignment horizontal="centerContinuous" vertical="center"/>
      <protection/>
    </xf>
    <xf numFmtId="1" fontId="13" fillId="0" borderId="15" xfId="23" applyNumberFormat="1" applyFont="1" applyFill="1" applyBorder="1" applyAlignment="1">
      <alignment horizontal="centerContinuous" vertical="center"/>
      <protection/>
    </xf>
    <xf numFmtId="0" fontId="13" fillId="0" borderId="0" xfId="23" applyFont="1" applyFill="1" applyAlignment="1">
      <alignment horizontal="centerContinuous" vertical="center"/>
      <protection/>
    </xf>
    <xf numFmtId="0" fontId="15" fillId="0" borderId="0" xfId="23" applyFont="1" applyFill="1" applyAlignment="1">
      <alignment horizontal="center" vertical="center"/>
      <protection/>
    </xf>
    <xf numFmtId="0" fontId="13" fillId="0" borderId="0" xfId="23" applyFont="1" applyFill="1" applyAlignment="1">
      <alignment horizontal="centerContinuous" vertical="top"/>
      <protection/>
    </xf>
    <xf numFmtId="0" fontId="13" fillId="0" borderId="0" xfId="23" applyFont="1" applyFill="1" applyBorder="1" applyAlignment="1">
      <alignment horizontal="centerContinuous" vertical="top"/>
      <protection/>
    </xf>
    <xf numFmtId="0" fontId="14" fillId="0" borderId="0" xfId="23" applyFont="1" applyFill="1" applyAlignment="1">
      <alignment horizontal="center" vertical="center"/>
      <protection/>
    </xf>
    <xf numFmtId="0" fontId="9" fillId="0" borderId="0" xfId="23" applyFont="1" applyFill="1" applyAlignment="1">
      <alignment horizontal="center"/>
      <protection/>
    </xf>
    <xf numFmtId="0" fontId="13" fillId="0" borderId="22" xfId="23" applyFont="1" applyFill="1" applyBorder="1" applyAlignment="1">
      <alignment horizontal="centerContinuous"/>
      <protection/>
    </xf>
    <xf numFmtId="0" fontId="13" fillId="0" borderId="13" xfId="23" applyFont="1" applyFill="1" applyBorder="1">
      <alignment/>
      <protection/>
    </xf>
    <xf numFmtId="0" fontId="13" fillId="0" borderId="14" xfId="23" applyFont="1" applyFill="1" applyBorder="1">
      <alignment/>
      <protection/>
    </xf>
    <xf numFmtId="0" fontId="13" fillId="0" borderId="15" xfId="23" applyFont="1" applyFill="1" applyBorder="1">
      <alignment/>
      <protection/>
    </xf>
    <xf numFmtId="0" fontId="13" fillId="0" borderId="13" xfId="23" applyFont="1" applyFill="1" applyBorder="1" applyAlignment="1" quotePrefix="1">
      <alignment horizontal="centerContinuous" vertical="center"/>
      <protection/>
    </xf>
    <xf numFmtId="0" fontId="13" fillId="0" borderId="15" xfId="23" applyFont="1" applyFill="1" applyBorder="1" applyAlignment="1">
      <alignment horizontal="centerContinuous" vertical="center"/>
      <protection/>
    </xf>
    <xf numFmtId="0" fontId="15" fillId="0" borderId="13" xfId="23" applyFont="1" applyFill="1" applyBorder="1" applyAlignment="1">
      <alignment horizontal="center" vertical="center"/>
      <protection/>
    </xf>
    <xf numFmtId="0" fontId="15" fillId="0" borderId="14" xfId="23" applyFont="1" applyFill="1" applyBorder="1" applyAlignment="1">
      <alignment horizontal="center" vertical="center"/>
      <protection/>
    </xf>
    <xf numFmtId="0" fontId="15" fillId="0" borderId="15" xfId="23" applyFont="1" applyFill="1" applyBorder="1" applyAlignment="1">
      <alignment horizontal="center" vertical="center"/>
      <protection/>
    </xf>
    <xf numFmtId="0" fontId="13" fillId="0" borderId="23" xfId="23" applyFont="1" applyFill="1" applyBorder="1">
      <alignment/>
      <protection/>
    </xf>
    <xf numFmtId="0" fontId="13" fillId="0" borderId="0" xfId="23" applyFont="1" applyFill="1" applyAlignment="1">
      <alignment vertical="top"/>
      <protection/>
    </xf>
    <xf numFmtId="0" fontId="13" fillId="0" borderId="0" xfId="23" applyFont="1" applyFill="1" applyAlignment="1">
      <alignment horizontal="centerContinuous" vertical="top" wrapText="1"/>
      <protection/>
    </xf>
    <xf numFmtId="0" fontId="13" fillId="0" borderId="0" xfId="23" applyFont="1" applyFill="1" applyAlignment="1">
      <alignment horizontal="left"/>
      <protection/>
    </xf>
    <xf numFmtId="0" fontId="13" fillId="0" borderId="9" xfId="23" applyFont="1" applyFill="1" applyBorder="1" applyAlignment="1">
      <alignment horizontal="center" vertical="center"/>
      <protection/>
    </xf>
    <xf numFmtId="0" fontId="13" fillId="0" borderId="10" xfId="23" applyFont="1" applyFill="1" applyBorder="1" applyAlignment="1">
      <alignment horizontal="center" vertical="center"/>
      <protection/>
    </xf>
    <xf numFmtId="0" fontId="13" fillId="0" borderId="11" xfId="23" applyFont="1" applyFill="1" applyBorder="1" applyAlignment="1">
      <alignment horizontal="center" vertical="center"/>
      <protection/>
    </xf>
    <xf numFmtId="0" fontId="13" fillId="0" borderId="10" xfId="23" applyFont="1" applyFill="1" applyBorder="1" applyAlignment="1">
      <alignment horizontal="centerContinuous" vertical="center" wrapText="1"/>
      <protection/>
    </xf>
    <xf numFmtId="0" fontId="13" fillId="0" borderId="9" xfId="23" applyFont="1" applyFill="1" applyBorder="1" applyAlignment="1">
      <alignment horizontal="centerContinuous" vertical="center"/>
      <protection/>
    </xf>
    <xf numFmtId="0" fontId="13" fillId="0" borderId="10" xfId="23" applyFont="1" applyFill="1" applyBorder="1" applyAlignment="1">
      <alignment horizontal="centerContinuous" vertical="center"/>
      <protection/>
    </xf>
    <xf numFmtId="0" fontId="13" fillId="0" borderId="11" xfId="23" applyFont="1" applyFill="1" applyBorder="1" applyAlignment="1">
      <alignment horizontal="centerContinuous" vertical="center"/>
      <protection/>
    </xf>
    <xf numFmtId="0" fontId="13" fillId="0" borderId="12" xfId="23" applyFont="1" applyFill="1" applyBorder="1" applyAlignment="1">
      <alignment horizontal="centerContinuous"/>
      <protection/>
    </xf>
    <xf numFmtId="0" fontId="13" fillId="0" borderId="0" xfId="23" applyFont="1" applyFill="1" applyBorder="1" applyAlignment="1">
      <alignment horizontal="centerContinuous"/>
      <protection/>
    </xf>
    <xf numFmtId="0" fontId="13" fillId="0" borderId="12" xfId="23" applyFont="1" applyFill="1" applyBorder="1" applyAlignment="1">
      <alignment horizontal="centerContinuous" vertical="center"/>
      <protection/>
    </xf>
    <xf numFmtId="0" fontId="13" fillId="0" borderId="19" xfId="23" applyFont="1" applyFill="1" applyBorder="1" applyAlignment="1">
      <alignment horizontal="center" vertical="center"/>
      <protection/>
    </xf>
    <xf numFmtId="0" fontId="13" fillId="0" borderId="20" xfId="23" applyFont="1" applyFill="1" applyBorder="1" applyAlignment="1">
      <alignment horizontal="center" vertical="center"/>
      <protection/>
    </xf>
    <xf numFmtId="0" fontId="13" fillId="0" borderId="21" xfId="23" applyFont="1" applyFill="1" applyBorder="1" applyAlignment="1">
      <alignment horizontal="center" vertical="center"/>
      <protection/>
    </xf>
    <xf numFmtId="0" fontId="13" fillId="0" borderId="24" xfId="23" applyFont="1" applyFill="1" applyBorder="1" applyAlignment="1">
      <alignment horizontal="centerContinuous" vertical="center"/>
      <protection/>
    </xf>
    <xf numFmtId="0" fontId="13" fillId="0" borderId="25" xfId="23" applyFont="1" applyFill="1" applyBorder="1" applyAlignment="1">
      <alignment horizontal="centerContinuous" vertical="center"/>
      <protection/>
    </xf>
    <xf numFmtId="0" fontId="13" fillId="0" borderId="26" xfId="23" applyFont="1" applyFill="1" applyBorder="1" applyAlignment="1">
      <alignment horizontal="centerContinuous" vertical="center"/>
      <protection/>
    </xf>
    <xf numFmtId="0" fontId="13" fillId="0" borderId="24" xfId="23" applyFont="1" applyFill="1" applyBorder="1" applyAlignment="1">
      <alignment horizontal="left" vertical="center" wrapText="1"/>
      <protection/>
    </xf>
    <xf numFmtId="0" fontId="13" fillId="0" borderId="25" xfId="23" applyFont="1" applyFill="1" applyBorder="1" applyAlignment="1">
      <alignment horizontal="left" vertical="center" wrapText="1"/>
      <protection/>
    </xf>
    <xf numFmtId="0" fontId="13" fillId="0" borderId="26" xfId="23" applyFont="1" applyFill="1" applyBorder="1" applyAlignment="1">
      <alignment horizontal="left" vertical="center" wrapText="1"/>
      <protection/>
    </xf>
    <xf numFmtId="0" fontId="13" fillId="0" borderId="24" xfId="23" applyFont="1" applyFill="1" applyBorder="1" applyAlignment="1" quotePrefix="1">
      <alignment horizontal="center" vertical="center"/>
      <protection/>
    </xf>
    <xf numFmtId="0" fontId="13" fillId="0" borderId="26" xfId="23" applyFont="1" applyFill="1" applyBorder="1" applyAlignment="1">
      <alignment horizontal="center" vertical="center"/>
      <protection/>
    </xf>
    <xf numFmtId="3" fontId="13" fillId="0" borderId="24" xfId="23" applyNumberFormat="1" applyFont="1" applyFill="1" applyBorder="1" applyAlignment="1" quotePrefix="1">
      <alignment horizontal="right" vertical="center"/>
      <protection/>
    </xf>
    <xf numFmtId="3" fontId="13" fillId="0" borderId="25" xfId="23" applyNumberFormat="1" applyFont="1" applyFill="1" applyBorder="1" applyAlignment="1" quotePrefix="1">
      <alignment horizontal="right" vertical="center"/>
      <protection/>
    </xf>
    <xf numFmtId="3" fontId="13" fillId="0" borderId="26" xfId="23" applyNumberFormat="1" applyFont="1" applyFill="1" applyBorder="1" applyAlignment="1" quotePrefix="1">
      <alignment horizontal="right" vertical="center"/>
      <protection/>
    </xf>
    <xf numFmtId="0" fontId="13" fillId="0" borderId="25" xfId="23" applyFont="1" applyFill="1" applyBorder="1" applyAlignment="1" quotePrefix="1">
      <alignment horizontal="center" vertical="center"/>
      <protection/>
    </xf>
    <xf numFmtId="0" fontId="13" fillId="0" borderId="26" xfId="23" applyFont="1" applyFill="1" applyBorder="1" applyAlignment="1" quotePrefix="1">
      <alignment horizontal="center" vertical="center"/>
      <protection/>
    </xf>
    <xf numFmtId="0" fontId="13" fillId="0" borderId="24" xfId="23" applyFont="1" applyFill="1" applyBorder="1" applyAlignment="1">
      <alignment horizontal="center"/>
      <protection/>
    </xf>
    <xf numFmtId="0" fontId="13" fillId="0" borderId="25" xfId="23" applyFont="1" applyFill="1" applyBorder="1" applyAlignment="1">
      <alignment horizontal="center"/>
      <protection/>
    </xf>
    <xf numFmtId="0" fontId="13" fillId="0" borderId="26" xfId="23" applyFont="1" applyFill="1" applyBorder="1" applyAlignment="1">
      <alignment horizontal="center"/>
      <protection/>
    </xf>
    <xf numFmtId="0" fontId="13" fillId="0" borderId="0" xfId="23" applyFont="1" applyFill="1" applyBorder="1">
      <alignment/>
      <protection/>
    </xf>
    <xf numFmtId="0" fontId="13" fillId="0" borderId="24" xfId="23" applyFont="1" applyFill="1" applyBorder="1" applyAlignment="1">
      <alignment horizontal="left" vertical="center"/>
      <protection/>
    </xf>
    <xf numFmtId="0" fontId="13" fillId="0" borderId="25" xfId="23" applyFont="1" applyFill="1" applyBorder="1" applyAlignment="1">
      <alignment horizontal="left" vertical="center"/>
      <protection/>
    </xf>
    <xf numFmtId="0" fontId="13" fillId="0" borderId="26" xfId="23" applyFont="1" applyFill="1" applyBorder="1" applyAlignment="1">
      <alignment horizontal="left" vertical="center"/>
      <protection/>
    </xf>
    <xf numFmtId="0" fontId="15" fillId="0" borderId="24" xfId="23" applyFont="1" applyFill="1" applyBorder="1" applyAlignment="1">
      <alignment horizontal="left" vertical="center" wrapText="1"/>
      <protection/>
    </xf>
    <xf numFmtId="0" fontId="15" fillId="0" borderId="25" xfId="23" applyFont="1" applyFill="1" applyBorder="1" applyAlignment="1">
      <alignment horizontal="left" vertical="center" wrapText="1"/>
      <protection/>
    </xf>
    <xf numFmtId="0" fontId="15" fillId="0" borderId="26" xfId="23" applyFont="1" applyFill="1" applyBorder="1" applyAlignment="1">
      <alignment horizontal="left" vertical="center" wrapText="1"/>
      <protection/>
    </xf>
    <xf numFmtId="0" fontId="15" fillId="0" borderId="24" xfId="23" applyFont="1" applyFill="1" applyBorder="1" applyAlignment="1" quotePrefix="1">
      <alignment horizontal="center" vertical="center"/>
      <protection/>
    </xf>
    <xf numFmtId="0" fontId="15" fillId="0" borderId="26" xfId="23" applyFont="1" applyFill="1" applyBorder="1" applyAlignment="1">
      <alignment horizontal="center" vertical="center"/>
      <protection/>
    </xf>
    <xf numFmtId="3" fontId="13" fillId="0" borderId="24" xfId="23" applyNumberFormat="1" applyFont="1" applyFill="1" applyBorder="1" applyAlignment="1">
      <alignment horizontal="right" vertical="center"/>
      <protection/>
    </xf>
    <xf numFmtId="3" fontId="13" fillId="0" borderId="25" xfId="23" applyNumberFormat="1" applyFont="1" applyFill="1" applyBorder="1" applyAlignment="1">
      <alignment horizontal="right" vertical="center"/>
      <protection/>
    </xf>
    <xf numFmtId="3" fontId="13" fillId="0" borderId="26" xfId="23" applyNumberFormat="1" applyFont="1" applyFill="1" applyBorder="1" applyAlignment="1">
      <alignment horizontal="right" vertical="center"/>
      <protection/>
    </xf>
    <xf numFmtId="0" fontId="13" fillId="0" borderId="24" xfId="23" applyFont="1" applyFill="1" applyBorder="1" applyAlignment="1">
      <alignment vertical="center" wrapText="1"/>
      <protection/>
    </xf>
    <xf numFmtId="0" fontId="13" fillId="0" borderId="25" xfId="23" applyFont="1" applyFill="1" applyBorder="1" applyAlignment="1">
      <alignment vertical="center" wrapText="1"/>
      <protection/>
    </xf>
    <xf numFmtId="0" fontId="13" fillId="0" borderId="26" xfId="23" applyFont="1" applyFill="1" applyBorder="1" applyAlignment="1">
      <alignment vertical="center" wrapText="1"/>
      <protection/>
    </xf>
    <xf numFmtId="3" fontId="13" fillId="0" borderId="24" xfId="23" applyNumberFormat="1" applyFont="1" applyFill="1" applyBorder="1" applyAlignment="1">
      <alignment horizontal="right" vertical="center"/>
      <protection/>
    </xf>
    <xf numFmtId="3" fontId="13" fillId="0" borderId="25" xfId="23" applyNumberFormat="1" applyFont="1" applyFill="1" applyBorder="1" applyAlignment="1">
      <alignment horizontal="right" vertical="center"/>
      <protection/>
    </xf>
    <xf numFmtId="3" fontId="13" fillId="0" borderId="26" xfId="23" applyNumberFormat="1" applyFont="1" applyFill="1" applyBorder="1" applyAlignment="1">
      <alignment horizontal="right" vertical="center"/>
      <protection/>
    </xf>
    <xf numFmtId="3" fontId="15" fillId="0" borderId="24" xfId="23" applyNumberFormat="1" applyFont="1" applyFill="1" applyBorder="1" applyAlignment="1">
      <alignment horizontal="right" vertical="center"/>
      <protection/>
    </xf>
    <xf numFmtId="3" fontId="15" fillId="0" borderId="25" xfId="23" applyNumberFormat="1" applyFont="1" applyFill="1" applyBorder="1" applyAlignment="1">
      <alignment horizontal="right" vertical="center"/>
      <protection/>
    </xf>
    <xf numFmtId="3" fontId="15" fillId="0" borderId="26" xfId="23" applyNumberFormat="1" applyFont="1" applyFill="1" applyBorder="1" applyAlignment="1">
      <alignment horizontal="right" vertical="center"/>
      <protection/>
    </xf>
    <xf numFmtId="0" fontId="13" fillId="0" borderId="30" xfId="23" applyFont="1" applyFill="1" applyBorder="1" applyAlignment="1">
      <alignment vertical="center"/>
      <protection/>
    </xf>
    <xf numFmtId="0" fontId="13" fillId="0" borderId="25" xfId="23" applyFont="1" applyFill="1" applyBorder="1" applyAlignment="1">
      <alignment/>
      <protection/>
    </xf>
    <xf numFmtId="0" fontId="13" fillId="0" borderId="30" xfId="23" applyFont="1" applyFill="1" applyBorder="1" applyAlignment="1">
      <alignment horizontal="left" vertical="center"/>
      <protection/>
    </xf>
    <xf numFmtId="0" fontId="15" fillId="0" borderId="30" xfId="23" applyFont="1" applyFill="1" applyBorder="1" applyAlignment="1">
      <alignment vertical="center"/>
      <protection/>
    </xf>
    <xf numFmtId="0" fontId="15" fillId="0" borderId="25" xfId="23" applyFont="1" applyFill="1" applyBorder="1" applyAlignment="1">
      <alignment vertical="center"/>
      <protection/>
    </xf>
    <xf numFmtId="0" fontId="15" fillId="0" borderId="26" xfId="23" applyFont="1" applyFill="1" applyBorder="1" applyAlignment="1" quotePrefix="1">
      <alignment horizontal="center" vertical="center"/>
      <protection/>
    </xf>
    <xf numFmtId="0" fontId="9" fillId="0" borderId="30" xfId="23" applyFont="1" applyFill="1" applyBorder="1" applyAlignment="1">
      <alignment vertical="center"/>
      <protection/>
    </xf>
    <xf numFmtId="0" fontId="9" fillId="0" borderId="25" xfId="23" applyFont="1" applyFill="1" applyBorder="1" applyAlignment="1">
      <alignment/>
      <protection/>
    </xf>
    <xf numFmtId="0" fontId="13" fillId="0" borderId="25" xfId="23" applyFont="1" applyFill="1" applyBorder="1" applyAlignment="1">
      <alignment vertical="center"/>
      <protection/>
    </xf>
    <xf numFmtId="0" fontId="13" fillId="0" borderId="30" xfId="23" applyFont="1" applyFill="1" applyBorder="1" applyAlignment="1">
      <alignment vertical="center" wrapText="1"/>
      <protection/>
    </xf>
    <xf numFmtId="0" fontId="13" fillId="0" borderId="25" xfId="23" applyFont="1" applyFill="1" applyBorder="1" applyAlignment="1">
      <alignment wrapText="1"/>
      <protection/>
    </xf>
    <xf numFmtId="0" fontId="13" fillId="0" borderId="26" xfId="23" applyFont="1" applyFill="1" applyBorder="1" applyAlignment="1">
      <alignment wrapText="1"/>
      <protection/>
    </xf>
    <xf numFmtId="0" fontId="15" fillId="0" borderId="30" xfId="23" applyFont="1" applyFill="1" applyBorder="1" applyAlignment="1">
      <alignment vertical="center" wrapText="1"/>
      <protection/>
    </xf>
    <xf numFmtId="0" fontId="15" fillId="0" borderId="25" xfId="23" applyFont="1" applyFill="1" applyBorder="1" applyAlignment="1">
      <alignment vertical="center" wrapText="1"/>
      <protection/>
    </xf>
    <xf numFmtId="176" fontId="13" fillId="0" borderId="0" xfId="23" applyNumberFormat="1" applyFont="1" applyFill="1">
      <alignment/>
      <protection/>
    </xf>
    <xf numFmtId="0" fontId="9" fillId="0" borderId="0" xfId="24" applyFont="1">
      <alignment/>
      <protection/>
    </xf>
    <xf numFmtId="0" fontId="9" fillId="0" borderId="0" xfId="24" applyFont="1" applyBorder="1">
      <alignment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Border="1" applyAlignment="1">
      <alignment horizontal="centerContinuous"/>
      <protection/>
    </xf>
    <xf numFmtId="0" fontId="10" fillId="0" borderId="0" xfId="24" applyFont="1" applyAlignment="1">
      <alignment horizontal="center" vertical="center"/>
      <protection/>
    </xf>
    <xf numFmtId="0" fontId="9" fillId="0" borderId="0" xfId="24" applyFont="1" applyFill="1" applyAlignment="1">
      <alignment horizontal="center"/>
      <protection/>
    </xf>
    <xf numFmtId="0" fontId="9" fillId="0" borderId="22" xfId="24" applyFont="1" applyBorder="1" applyAlignment="1">
      <alignment horizontal="centerContinuous"/>
      <protection/>
    </xf>
    <xf numFmtId="0" fontId="9" fillId="0" borderId="0" xfId="24" applyFont="1" applyBorder="1" applyAlignment="1">
      <alignment horizontal="centerContinuous" vertical="top"/>
      <protection/>
    </xf>
    <xf numFmtId="0" fontId="9" fillId="0" borderId="13" xfId="24" applyFont="1" applyBorder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5" xfId="24" applyFont="1" applyBorder="1">
      <alignment/>
      <protection/>
    </xf>
    <xf numFmtId="0" fontId="9" fillId="0" borderId="16" xfId="24" applyFont="1" applyBorder="1">
      <alignment/>
      <protection/>
    </xf>
    <xf numFmtId="0" fontId="9" fillId="0" borderId="0" xfId="24" applyFont="1" applyBorder="1" applyAlignment="1">
      <alignment horizontal="centerContinuous" vertical="center"/>
      <protection/>
    </xf>
    <xf numFmtId="0" fontId="9" fillId="0" borderId="1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11" fillId="0" borderId="14" xfId="24" applyFont="1" applyBorder="1" applyAlignment="1">
      <alignment horizontal="center" vertical="center"/>
      <protection/>
    </xf>
    <xf numFmtId="0" fontId="11" fillId="0" borderId="16" xfId="24" applyFont="1" applyBorder="1" applyAlignment="1">
      <alignment horizontal="center" vertical="center"/>
      <protection/>
    </xf>
    <xf numFmtId="0" fontId="11" fillId="0" borderId="31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9" fillId="0" borderId="23" xfId="24" applyFont="1" applyBorder="1">
      <alignment/>
      <protection/>
    </xf>
    <xf numFmtId="0" fontId="9" fillId="0" borderId="0" xfId="24" applyFont="1" applyAlignment="1">
      <alignment horizontal="centerContinuous" vertical="top"/>
      <protection/>
    </xf>
    <xf numFmtId="0" fontId="9" fillId="0" borderId="0" xfId="24" applyFont="1" applyAlignment="1">
      <alignment vertical="top"/>
      <protection/>
    </xf>
    <xf numFmtId="0" fontId="9" fillId="0" borderId="0" xfId="24" applyFont="1" applyAlignment="1">
      <alignment horizontal="centerContinuous" vertical="top" wrapText="1"/>
      <protection/>
    </xf>
    <xf numFmtId="0" fontId="9" fillId="0" borderId="0" xfId="24" applyFont="1" applyBorder="1" applyAlignment="1">
      <alignment vertical="top"/>
      <protection/>
    </xf>
    <xf numFmtId="0" fontId="9" fillId="0" borderId="0" xfId="24" applyFont="1" applyAlignment="1">
      <alignment horizontal="right"/>
      <protection/>
    </xf>
    <xf numFmtId="0" fontId="9" fillId="0" borderId="32" xfId="24" applyFont="1" applyBorder="1" applyAlignment="1">
      <alignment horizontal="center" vertical="center"/>
      <protection/>
    </xf>
    <xf numFmtId="0" fontId="9" fillId="0" borderId="10" xfId="24" applyFont="1" applyBorder="1" applyAlignment="1">
      <alignment horizontal="center" vertical="center"/>
      <protection/>
    </xf>
    <xf numFmtId="0" fontId="9" fillId="0" borderId="11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horizontal="center" vertical="center" wrapText="1"/>
      <protection/>
    </xf>
    <xf numFmtId="0" fontId="9" fillId="0" borderId="11" xfId="24" applyFont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centerContinuous" vertical="center"/>
      <protection/>
    </xf>
    <xf numFmtId="0" fontId="9" fillId="0" borderId="10" xfId="24" applyFont="1" applyBorder="1" applyAlignment="1">
      <alignment horizontal="centerContinuous" vertical="center"/>
      <protection/>
    </xf>
    <xf numFmtId="0" fontId="9" fillId="0" borderId="11" xfId="24" applyFont="1" applyBorder="1" applyAlignment="1">
      <alignment horizontal="centerContinuous"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10" xfId="24" applyFont="1" applyBorder="1" applyAlignment="1">
      <alignment horizontal="center" vertical="center" wrapText="1"/>
      <protection/>
    </xf>
    <xf numFmtId="0" fontId="9" fillId="0" borderId="33" xfId="24" applyFont="1" applyBorder="1" applyAlignment="1">
      <alignment horizontal="center" vertical="center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19" xfId="24" applyFont="1" applyBorder="1" applyAlignment="1">
      <alignment horizontal="center" vertical="center" wrapText="1"/>
      <protection/>
    </xf>
    <xf numFmtId="0" fontId="9" fillId="0" borderId="21" xfId="24" applyFont="1" applyBorder="1" applyAlignment="1">
      <alignment horizontal="center" vertical="center" wrapText="1"/>
      <protection/>
    </xf>
    <xf numFmtId="0" fontId="9" fillId="0" borderId="19" xfId="24" applyFont="1" applyBorder="1" applyAlignment="1">
      <alignment horizontal="center" vertical="center"/>
      <protection/>
    </xf>
    <xf numFmtId="0" fontId="9" fillId="0" borderId="20" xfId="24" applyFont="1" applyBorder="1" applyAlignment="1">
      <alignment horizontal="center" vertical="center" wrapText="1"/>
      <protection/>
    </xf>
    <xf numFmtId="0" fontId="9" fillId="0" borderId="30" xfId="24" applyFont="1" applyBorder="1" applyAlignment="1">
      <alignment horizontal="centerContinuous" vertical="center"/>
      <protection/>
    </xf>
    <xf numFmtId="0" fontId="9" fillId="0" borderId="25" xfId="24" applyFont="1" applyBorder="1" applyAlignment="1">
      <alignment horizontal="centerContinuous" vertical="center"/>
      <protection/>
    </xf>
    <xf numFmtId="0" fontId="9" fillId="0" borderId="26" xfId="24" applyFont="1" applyBorder="1" applyAlignment="1">
      <alignment horizontal="centerContinuous" vertical="center"/>
      <protection/>
    </xf>
    <xf numFmtId="0" fontId="9" fillId="0" borderId="24" xfId="24" applyFont="1" applyBorder="1" applyAlignment="1">
      <alignment horizontal="centerContinuous" vertical="center"/>
      <protection/>
    </xf>
    <xf numFmtId="0" fontId="9" fillId="0" borderId="24" xfId="24" applyFont="1" applyBorder="1" applyAlignment="1">
      <alignment horizontal="left" vertical="center"/>
      <protection/>
    </xf>
    <xf numFmtId="0" fontId="9" fillId="0" borderId="25" xfId="24" applyFont="1" applyBorder="1" applyAlignment="1">
      <alignment horizontal="left" vertical="center"/>
      <protection/>
    </xf>
    <xf numFmtId="0" fontId="9" fillId="0" borderId="26" xfId="24" applyFont="1" applyBorder="1" applyAlignment="1">
      <alignment horizontal="left" vertical="center"/>
      <protection/>
    </xf>
    <xf numFmtId="0" fontId="9" fillId="0" borderId="20" xfId="24" applyFont="1" applyBorder="1" applyAlignment="1" quotePrefix="1">
      <alignment horizontal="centerContinuous" vertical="center"/>
      <protection/>
    </xf>
    <xf numFmtId="0" fontId="9" fillId="0" borderId="21" xfId="24" applyFont="1" applyBorder="1" applyAlignment="1">
      <alignment horizontal="centerContinuous" vertical="center"/>
      <protection/>
    </xf>
    <xf numFmtId="3" fontId="9" fillId="0" borderId="24" xfId="24" applyNumberFormat="1" applyFont="1" applyBorder="1" applyAlignment="1">
      <alignment horizontal="right" vertical="center"/>
      <protection/>
    </xf>
    <xf numFmtId="3" fontId="9" fillId="0" borderId="25" xfId="24" applyNumberFormat="1" applyFont="1" applyBorder="1" applyAlignment="1">
      <alignment horizontal="right" vertical="center"/>
      <protection/>
    </xf>
    <xf numFmtId="3" fontId="9" fillId="0" borderId="26" xfId="24" applyNumberFormat="1" applyFont="1" applyBorder="1" applyAlignment="1">
      <alignment horizontal="right" vertical="center"/>
      <protection/>
    </xf>
    <xf numFmtId="0" fontId="9" fillId="0" borderId="24" xfId="24" applyFont="1" applyBorder="1" applyAlignment="1">
      <alignment horizontal="center"/>
      <protection/>
    </xf>
    <xf numFmtId="0" fontId="9" fillId="0" borderId="25" xfId="24" applyFont="1" applyBorder="1" applyAlignment="1">
      <alignment horizontal="center"/>
      <protection/>
    </xf>
    <xf numFmtId="0" fontId="9" fillId="0" borderId="26" xfId="24" applyFont="1" applyBorder="1" applyAlignment="1">
      <alignment horizontal="center"/>
      <protection/>
    </xf>
    <xf numFmtId="0" fontId="11" fillId="0" borderId="24" xfId="24" applyFont="1" applyBorder="1" applyAlignment="1">
      <alignment horizontal="left" vertical="center" wrapText="1"/>
      <protection/>
    </xf>
    <xf numFmtId="0" fontId="11" fillId="0" borderId="25" xfId="24" applyFont="1" applyBorder="1" applyAlignment="1">
      <alignment horizontal="left" vertical="center" wrapText="1"/>
      <protection/>
    </xf>
    <xf numFmtId="0" fontId="11" fillId="0" borderId="26" xfId="24" applyFont="1" applyBorder="1" applyAlignment="1">
      <alignment horizontal="left" vertical="center" wrapText="1"/>
      <protection/>
    </xf>
    <xf numFmtId="0" fontId="11" fillId="0" borderId="20" xfId="24" applyFont="1" applyBorder="1" applyAlignment="1" quotePrefix="1">
      <alignment horizontal="centerContinuous" vertical="center"/>
      <protection/>
    </xf>
    <xf numFmtId="0" fontId="11" fillId="0" borderId="21" xfId="24" applyFont="1" applyBorder="1" applyAlignment="1">
      <alignment horizontal="centerContinuous" vertical="center"/>
      <protection/>
    </xf>
    <xf numFmtId="3" fontId="11" fillId="3" borderId="24" xfId="24" applyNumberFormat="1" applyFont="1" applyFill="1" applyBorder="1" applyAlignment="1">
      <alignment horizontal="right" vertical="center"/>
      <protection/>
    </xf>
    <xf numFmtId="3" fontId="11" fillId="3" borderId="25" xfId="24" applyNumberFormat="1" applyFont="1" applyFill="1" applyBorder="1" applyAlignment="1">
      <alignment horizontal="right" vertical="center"/>
      <protection/>
    </xf>
    <xf numFmtId="3" fontId="11" fillId="3" borderId="26" xfId="24" applyNumberFormat="1" applyFont="1" applyFill="1" applyBorder="1" applyAlignment="1">
      <alignment horizontal="right" vertical="center"/>
      <protection/>
    </xf>
    <xf numFmtId="0" fontId="11" fillId="3" borderId="24" xfId="24" applyFont="1" applyFill="1" applyBorder="1" applyAlignment="1">
      <alignment horizontal="center"/>
      <protection/>
    </xf>
    <xf numFmtId="0" fontId="11" fillId="3" borderId="25" xfId="24" applyFont="1" applyFill="1" applyBorder="1" applyAlignment="1">
      <alignment horizontal="center"/>
      <protection/>
    </xf>
    <xf numFmtId="0" fontId="11" fillId="3" borderId="26" xfId="24" applyFont="1" applyFill="1" applyBorder="1" applyAlignment="1">
      <alignment horizontal="center"/>
      <protection/>
    </xf>
    <xf numFmtId="0" fontId="11" fillId="0" borderId="0" xfId="24" applyFont="1">
      <alignment/>
      <protection/>
    </xf>
    <xf numFmtId="0" fontId="9" fillId="0" borderId="24" xfId="24" applyFont="1" applyBorder="1" applyAlignment="1">
      <alignment horizontal="left" vertical="center" wrapText="1"/>
      <protection/>
    </xf>
    <xf numFmtId="0" fontId="9" fillId="0" borderId="25" xfId="24" applyFont="1" applyBorder="1" applyAlignment="1">
      <alignment horizontal="left" vertical="center" wrapText="1"/>
      <protection/>
    </xf>
    <xf numFmtId="0" fontId="9" fillId="0" borderId="26" xfId="24" applyFont="1" applyBorder="1" applyAlignment="1">
      <alignment horizontal="left" vertical="center" wrapText="1"/>
      <protection/>
    </xf>
    <xf numFmtId="0" fontId="11" fillId="0" borderId="24" xfId="24" applyFont="1" applyBorder="1" applyAlignment="1">
      <alignment horizontal="center" vertical="center"/>
      <protection/>
    </xf>
    <xf numFmtId="0" fontId="11" fillId="0" borderId="26" xfId="24" applyFont="1" applyBorder="1" applyAlignment="1">
      <alignment horizontal="center" vertical="center"/>
      <protection/>
    </xf>
    <xf numFmtId="0" fontId="11" fillId="0" borderId="0" xfId="24" applyFont="1" applyBorder="1">
      <alignment/>
      <protection/>
    </xf>
    <xf numFmtId="0" fontId="9" fillId="0" borderId="24" xfId="24" applyFont="1" applyFill="1" applyBorder="1" applyAlignment="1">
      <alignment horizontal="left" vertical="center"/>
      <protection/>
    </xf>
    <xf numFmtId="0" fontId="9" fillId="0" borderId="25" xfId="24" applyFont="1" applyFill="1" applyBorder="1" applyAlignment="1">
      <alignment horizontal="left" vertical="center"/>
      <protection/>
    </xf>
    <xf numFmtId="0" fontId="9" fillId="0" borderId="26" xfId="24" applyFont="1" applyFill="1" applyBorder="1" applyAlignment="1">
      <alignment horizontal="left" vertical="center"/>
      <protection/>
    </xf>
    <xf numFmtId="0" fontId="9" fillId="0" borderId="24" xfId="24" applyFont="1" applyBorder="1" applyAlignment="1" quotePrefix="1">
      <alignment horizontal="center" vertical="center"/>
      <protection/>
    </xf>
    <xf numFmtId="0" fontId="9" fillId="0" borderId="26" xfId="24" applyFont="1" applyBorder="1" applyAlignment="1" quotePrefix="1">
      <alignment horizontal="center" vertical="center"/>
      <protection/>
    </xf>
    <xf numFmtId="0" fontId="9" fillId="0" borderId="26" xfId="24" applyFont="1" applyBorder="1" applyAlignment="1">
      <alignment/>
      <protection/>
    </xf>
    <xf numFmtId="0" fontId="11" fillId="0" borderId="24" xfId="24" applyFont="1" applyBorder="1" applyAlignment="1" quotePrefix="1">
      <alignment horizontal="center" vertical="center"/>
      <protection/>
    </xf>
    <xf numFmtId="0" fontId="11" fillId="0" borderId="26" xfId="24" applyFont="1" applyBorder="1" applyAlignment="1">
      <alignment/>
      <protection/>
    </xf>
    <xf numFmtId="0" fontId="9" fillId="0" borderId="24" xfId="24" applyFont="1" applyFill="1" applyBorder="1" applyAlignment="1" quotePrefix="1">
      <alignment horizontal="center" vertical="center"/>
      <protection/>
    </xf>
    <xf numFmtId="0" fontId="9" fillId="0" borderId="26" xfId="24" applyFont="1" applyFill="1" applyBorder="1" applyAlignment="1">
      <alignment/>
      <protection/>
    </xf>
    <xf numFmtId="3" fontId="9" fillId="0" borderId="24" xfId="24" applyNumberFormat="1" applyFont="1" applyFill="1" applyBorder="1" applyAlignment="1">
      <alignment horizontal="right" vertical="center"/>
      <protection/>
    </xf>
    <xf numFmtId="3" fontId="9" fillId="0" borderId="25" xfId="24" applyNumberFormat="1" applyFont="1" applyFill="1" applyBorder="1" applyAlignment="1">
      <alignment horizontal="right" vertical="center"/>
      <protection/>
    </xf>
    <xf numFmtId="3" fontId="9" fillId="0" borderId="26" xfId="24" applyNumberFormat="1" applyFont="1" applyFill="1" applyBorder="1" applyAlignment="1">
      <alignment horizontal="right" vertical="center"/>
      <protection/>
    </xf>
    <xf numFmtId="0" fontId="9" fillId="0" borderId="24" xfId="24" applyFont="1" applyFill="1" applyBorder="1" applyAlignment="1">
      <alignment horizontal="center"/>
      <protection/>
    </xf>
    <xf numFmtId="0" fontId="9" fillId="0" borderId="25" xfId="24" applyFont="1" applyFill="1" applyBorder="1" applyAlignment="1">
      <alignment horizontal="center"/>
      <protection/>
    </xf>
    <xf numFmtId="0" fontId="9" fillId="0" borderId="26" xfId="24" applyFont="1" applyFill="1" applyBorder="1" applyAlignment="1">
      <alignment horizontal="center"/>
      <protection/>
    </xf>
    <xf numFmtId="0" fontId="9" fillId="0" borderId="0" xfId="24" applyFont="1" applyFill="1">
      <alignment/>
      <protection/>
    </xf>
    <xf numFmtId="0" fontId="9" fillId="0" borderId="24" xfId="24" applyFont="1" applyFill="1" applyBorder="1" applyAlignment="1">
      <alignment horizontal="left" vertical="center" wrapText="1"/>
      <protection/>
    </xf>
    <xf numFmtId="0" fontId="9" fillId="0" borderId="25" xfId="24" applyFont="1" applyFill="1" applyBorder="1" applyAlignment="1">
      <alignment horizontal="left" vertical="center" wrapText="1"/>
      <protection/>
    </xf>
    <xf numFmtId="0" fontId="9" fillId="0" borderId="26" xfId="24" applyFont="1" applyFill="1" applyBorder="1" applyAlignment="1">
      <alignment horizontal="left" vertical="center" wrapText="1"/>
      <protection/>
    </xf>
    <xf numFmtId="0" fontId="9" fillId="0" borderId="26" xfId="24" applyFont="1" applyFill="1" applyBorder="1" applyAlignment="1" quotePrefix="1">
      <alignment horizontal="center" vertical="center"/>
      <protection/>
    </xf>
    <xf numFmtId="0" fontId="11" fillId="0" borderId="24" xfId="24" applyFont="1" applyFill="1" applyBorder="1" applyAlignment="1">
      <alignment horizontal="left" vertical="center" wrapText="1"/>
      <protection/>
    </xf>
    <xf numFmtId="0" fontId="11" fillId="0" borderId="25" xfId="24" applyFont="1" applyFill="1" applyBorder="1" applyAlignment="1">
      <alignment horizontal="left" vertical="center" wrapText="1"/>
      <protection/>
    </xf>
    <xf numFmtId="0" fontId="11" fillId="0" borderId="26" xfId="24" applyFont="1" applyFill="1" applyBorder="1" applyAlignment="1">
      <alignment horizontal="left" vertical="center" wrapText="1"/>
      <protection/>
    </xf>
    <xf numFmtId="0" fontId="11" fillId="0" borderId="24" xfId="24" applyFont="1" applyFill="1" applyBorder="1" applyAlignment="1" quotePrefix="1">
      <alignment horizontal="center" vertical="center"/>
      <protection/>
    </xf>
    <xf numFmtId="0" fontId="11" fillId="0" borderId="26" xfId="24" applyFont="1" applyFill="1" applyBorder="1" applyAlignment="1" quotePrefix="1">
      <alignment horizontal="center" vertical="center"/>
      <protection/>
    </xf>
    <xf numFmtId="0" fontId="11" fillId="0" borderId="0" xfId="24" applyFont="1" applyFill="1">
      <alignment/>
      <protection/>
    </xf>
    <xf numFmtId="176" fontId="9" fillId="0" borderId="0" xfId="24" applyNumberFormat="1" applyFont="1">
      <alignment/>
      <protection/>
    </xf>
    <xf numFmtId="0" fontId="9" fillId="0" borderId="0" xfId="25" applyFont="1" applyFill="1">
      <alignment/>
      <protection/>
    </xf>
    <xf numFmtId="0" fontId="9" fillId="0" borderId="0" xfId="25" applyFont="1" applyFill="1" applyBorder="1">
      <alignment/>
      <protection/>
    </xf>
    <xf numFmtId="0" fontId="9" fillId="0" borderId="0" xfId="25" applyFont="1" applyFill="1" applyAlignment="1">
      <alignment horizontal="centerContinuous"/>
      <protection/>
    </xf>
    <xf numFmtId="0" fontId="9" fillId="0" borderId="0" xfId="25" applyFont="1" applyFill="1" applyBorder="1" applyAlignment="1">
      <alignment horizontal="centerContinuous"/>
      <protection/>
    </xf>
    <xf numFmtId="0" fontId="10" fillId="0" borderId="0" xfId="25" applyFont="1" applyFill="1" applyAlignment="1">
      <alignment horizontal="center" vertical="center"/>
      <protection/>
    </xf>
    <xf numFmtId="0" fontId="9" fillId="0" borderId="0" xfId="25" applyFont="1" applyFill="1" applyAlignment="1">
      <alignment horizontal="center"/>
      <protection/>
    </xf>
    <xf numFmtId="0" fontId="9" fillId="0" borderId="22" xfId="25" applyFont="1" applyFill="1" applyBorder="1" applyAlignment="1">
      <alignment horizontal="centerContinuous"/>
      <protection/>
    </xf>
    <xf numFmtId="0" fontId="9" fillId="0" borderId="13" xfId="25" applyFont="1" applyFill="1" applyBorder="1">
      <alignment/>
      <protection/>
    </xf>
    <xf numFmtId="0" fontId="9" fillId="0" borderId="14" xfId="25" applyFont="1" applyFill="1" applyBorder="1">
      <alignment/>
      <protection/>
    </xf>
    <xf numFmtId="0" fontId="9" fillId="0" borderId="15" xfId="25" applyFont="1" applyFill="1" applyBorder="1">
      <alignment/>
      <protection/>
    </xf>
    <xf numFmtId="0" fontId="9" fillId="0" borderId="13" xfId="25" applyFont="1" applyFill="1" applyBorder="1" applyAlignment="1">
      <alignment horizontal="centerContinuous" vertical="center"/>
      <protection/>
    </xf>
    <xf numFmtId="0" fontId="9" fillId="0" borderId="15" xfId="25" applyFont="1" applyFill="1" applyBorder="1" applyAlignment="1">
      <alignment horizontal="centerContinuous" vertical="center"/>
      <protection/>
    </xf>
    <xf numFmtId="0" fontId="11" fillId="0" borderId="13" xfId="25" applyFont="1" applyFill="1" applyBorder="1" applyAlignment="1">
      <alignment horizontal="center" vertical="center"/>
      <protection/>
    </xf>
    <xf numFmtId="0" fontId="11" fillId="0" borderId="14" xfId="25" applyFont="1" applyFill="1" applyBorder="1" applyAlignment="1">
      <alignment horizontal="center" vertical="center"/>
      <protection/>
    </xf>
    <xf numFmtId="0" fontId="11" fillId="0" borderId="15" xfId="25" applyFont="1" applyFill="1" applyBorder="1" applyAlignment="1">
      <alignment horizontal="center" vertical="center"/>
      <protection/>
    </xf>
    <xf numFmtId="0" fontId="9" fillId="0" borderId="23" xfId="25" applyFont="1" applyFill="1" applyBorder="1">
      <alignment/>
      <protection/>
    </xf>
    <xf numFmtId="0" fontId="9" fillId="0" borderId="0" xfId="25" applyFont="1" applyFill="1" applyAlignment="1">
      <alignment horizontal="centerContinuous" vertical="top"/>
      <protection/>
    </xf>
    <xf numFmtId="0" fontId="9" fillId="0" borderId="0" xfId="25" applyFont="1" applyFill="1" applyAlignment="1">
      <alignment vertical="top"/>
      <protection/>
    </xf>
    <xf numFmtId="0" fontId="9" fillId="0" borderId="0" xfId="25" applyFont="1" applyFill="1" applyAlignment="1">
      <alignment horizontal="centerContinuous" vertical="top" wrapText="1"/>
      <protection/>
    </xf>
    <xf numFmtId="0" fontId="9" fillId="0" borderId="0" xfId="25" applyFont="1" applyFill="1" applyAlignment="1">
      <alignment horizontal="left"/>
      <protection/>
    </xf>
    <xf numFmtId="0" fontId="9" fillId="0" borderId="32" xfId="25" applyFont="1" applyFill="1" applyBorder="1" applyAlignment="1">
      <alignment horizontal="center" vertical="center"/>
      <protection/>
    </xf>
    <xf numFmtId="0" fontId="9" fillId="0" borderId="10" xfId="25" applyFont="1" applyFill="1" applyBorder="1" applyAlignment="1">
      <alignment horizontal="center" vertical="center"/>
      <protection/>
    </xf>
    <xf numFmtId="0" fontId="9" fillId="0" borderId="11" xfId="25" applyFont="1" applyFill="1" applyBorder="1" applyAlignment="1">
      <alignment horizontal="center" vertical="center"/>
      <protection/>
    </xf>
    <xf numFmtId="0" fontId="9" fillId="0" borderId="9" xfId="25" applyFont="1" applyFill="1" applyBorder="1" applyAlignment="1">
      <alignment horizontal="center" vertical="center" wrapText="1"/>
      <protection/>
    </xf>
    <xf numFmtId="0" fontId="9" fillId="0" borderId="11" xfId="25" applyFont="1" applyFill="1" applyBorder="1" applyAlignment="1">
      <alignment horizontal="center" vertical="center" wrapText="1"/>
      <protection/>
    </xf>
    <xf numFmtId="0" fontId="9" fillId="0" borderId="9" xfId="25" applyFont="1" applyFill="1" applyBorder="1" applyAlignment="1">
      <alignment horizontal="centerContinuous" vertical="center"/>
      <protection/>
    </xf>
    <xf numFmtId="0" fontId="9" fillId="0" borderId="10" xfId="25" applyFont="1" applyFill="1" applyBorder="1" applyAlignment="1">
      <alignment horizontal="centerContinuous" vertical="center"/>
      <protection/>
    </xf>
    <xf numFmtId="0" fontId="9" fillId="0" borderId="11" xfId="25" applyFont="1" applyFill="1" applyBorder="1" applyAlignment="1">
      <alignment horizontal="centerContinuous" vertical="center"/>
      <protection/>
    </xf>
    <xf numFmtId="0" fontId="9" fillId="0" borderId="9" xfId="25" applyFont="1" applyFill="1" applyBorder="1" applyAlignment="1">
      <alignment horizontal="center" vertical="center"/>
      <protection/>
    </xf>
    <xf numFmtId="0" fontId="9" fillId="0" borderId="33" xfId="25" applyFont="1" applyFill="1" applyBorder="1" applyAlignment="1">
      <alignment horizontal="center" vertical="center"/>
      <protection/>
    </xf>
    <xf numFmtId="0" fontId="9" fillId="0" borderId="20" xfId="25" applyFont="1" applyFill="1" applyBorder="1" applyAlignment="1">
      <alignment horizontal="center" vertical="center"/>
      <protection/>
    </xf>
    <xf numFmtId="0" fontId="9" fillId="0" borderId="21" xfId="25" applyFont="1" applyFill="1" applyBorder="1" applyAlignment="1">
      <alignment horizontal="center" vertical="center"/>
      <protection/>
    </xf>
    <xf numFmtId="0" fontId="9" fillId="0" borderId="19" xfId="25" applyFont="1" applyFill="1" applyBorder="1" applyAlignment="1">
      <alignment horizontal="center" vertical="center" wrapText="1"/>
      <protection/>
    </xf>
    <xf numFmtId="0" fontId="9" fillId="0" borderId="21" xfId="25" applyFont="1" applyFill="1" applyBorder="1" applyAlignment="1">
      <alignment horizontal="center" vertical="center" wrapText="1"/>
      <protection/>
    </xf>
    <xf numFmtId="0" fontId="9" fillId="0" borderId="19" xfId="25" applyFont="1" applyFill="1" applyBorder="1" applyAlignment="1">
      <alignment horizontal="center" vertical="center"/>
      <protection/>
    </xf>
    <xf numFmtId="0" fontId="9" fillId="0" borderId="30" xfId="25" applyFont="1" applyFill="1" applyBorder="1" applyAlignment="1">
      <alignment horizontal="centerContinuous" vertical="center"/>
      <protection/>
    </xf>
    <xf numFmtId="0" fontId="9" fillId="0" borderId="25" xfId="25" applyFont="1" applyFill="1" applyBorder="1" applyAlignment="1">
      <alignment horizontal="centerContinuous" vertical="center"/>
      <protection/>
    </xf>
    <xf numFmtId="0" fontId="9" fillId="0" borderId="26" xfId="25" applyFont="1" applyFill="1" applyBorder="1" applyAlignment="1">
      <alignment horizontal="centerContinuous" vertical="center"/>
      <protection/>
    </xf>
    <xf numFmtId="0" fontId="9" fillId="0" borderId="24" xfId="25" applyFont="1" applyFill="1" applyBorder="1" applyAlignment="1">
      <alignment horizontal="centerContinuous" vertical="center"/>
      <protection/>
    </xf>
    <xf numFmtId="0" fontId="9" fillId="0" borderId="24" xfId="25" applyFont="1" applyFill="1" applyBorder="1" applyAlignment="1">
      <alignment horizontal="left" vertical="center" wrapText="1"/>
      <protection/>
    </xf>
    <xf numFmtId="0" fontId="9" fillId="0" borderId="25" xfId="25" applyFont="1" applyFill="1" applyBorder="1" applyAlignment="1">
      <alignment horizontal="left" vertical="center" wrapText="1"/>
      <protection/>
    </xf>
    <xf numFmtId="0" fontId="9" fillId="0" borderId="26" xfId="25" applyFont="1" applyFill="1" applyBorder="1" applyAlignment="1">
      <alignment horizontal="left" vertical="center" wrapText="1"/>
      <protection/>
    </xf>
    <xf numFmtId="0" fontId="9" fillId="0" borderId="20" xfId="25" applyFont="1" applyFill="1" applyBorder="1" applyAlignment="1" quotePrefix="1">
      <alignment horizontal="centerContinuous" vertical="center"/>
      <protection/>
    </xf>
    <xf numFmtId="0" fontId="9" fillId="0" borderId="20" xfId="25" applyFont="1" applyFill="1" applyBorder="1" applyAlignment="1">
      <alignment horizontal="centerContinuous" vertical="center"/>
      <protection/>
    </xf>
    <xf numFmtId="3" fontId="9" fillId="0" borderId="24" xfId="25" applyNumberFormat="1" applyFont="1" applyFill="1" applyBorder="1" applyAlignment="1">
      <alignment horizontal="right" vertical="center"/>
      <protection/>
    </xf>
    <xf numFmtId="3" fontId="9" fillId="0" borderId="25" xfId="25" applyNumberFormat="1" applyFont="1" applyFill="1" applyBorder="1" applyAlignment="1">
      <alignment horizontal="right" vertical="center"/>
      <protection/>
    </xf>
    <xf numFmtId="3" fontId="9" fillId="0" borderId="26" xfId="25" applyNumberFormat="1" applyFont="1" applyFill="1" applyBorder="1" applyAlignment="1">
      <alignment horizontal="right" vertical="center"/>
      <protection/>
    </xf>
    <xf numFmtId="0" fontId="9" fillId="0" borderId="24" xfId="25" applyFont="1" applyFill="1" applyBorder="1" applyAlignment="1">
      <alignment horizontal="center"/>
      <protection/>
    </xf>
    <xf numFmtId="0" fontId="9" fillId="0" borderId="25" xfId="25" applyFont="1" applyFill="1" applyBorder="1" applyAlignment="1">
      <alignment horizontal="center"/>
      <protection/>
    </xf>
    <xf numFmtId="0" fontId="9" fillId="0" borderId="26" xfId="25" applyFont="1" applyFill="1" applyBorder="1" applyAlignment="1">
      <alignment horizontal="center"/>
      <protection/>
    </xf>
    <xf numFmtId="0" fontId="9" fillId="0" borderId="21" xfId="25" applyFont="1" applyFill="1" applyBorder="1" applyAlignment="1">
      <alignment horizontal="centerContinuous" vertical="center"/>
      <protection/>
    </xf>
    <xf numFmtId="0" fontId="11" fillId="0" borderId="24" xfId="25" applyFont="1" applyFill="1" applyBorder="1" applyAlignment="1">
      <alignment horizontal="left" vertical="center" wrapText="1"/>
      <protection/>
    </xf>
    <xf numFmtId="0" fontId="11" fillId="0" borderId="25" xfId="25" applyFont="1" applyFill="1" applyBorder="1" applyAlignment="1">
      <alignment horizontal="left" vertical="center" wrapText="1"/>
      <protection/>
    </xf>
    <xf numFmtId="0" fontId="11" fillId="0" borderId="26" xfId="25" applyFont="1" applyFill="1" applyBorder="1" applyAlignment="1">
      <alignment horizontal="left" vertical="center" wrapText="1"/>
      <protection/>
    </xf>
    <xf numFmtId="0" fontId="11" fillId="0" borderId="20" xfId="25" applyFont="1" applyFill="1" applyBorder="1" applyAlignment="1" quotePrefix="1">
      <alignment horizontal="centerContinuous" vertical="center"/>
      <protection/>
    </xf>
    <xf numFmtId="0" fontId="11" fillId="0" borderId="21" xfId="25" applyFont="1" applyFill="1" applyBorder="1" applyAlignment="1">
      <alignment horizontal="centerContinuous" vertical="center"/>
      <protection/>
    </xf>
    <xf numFmtId="3" fontId="11" fillId="0" borderId="24" xfId="25" applyNumberFormat="1" applyFont="1" applyFill="1" applyBorder="1" applyAlignment="1">
      <alignment horizontal="right" vertical="center"/>
      <protection/>
    </xf>
    <xf numFmtId="3" fontId="11" fillId="0" borderId="25" xfId="25" applyNumberFormat="1" applyFont="1" applyFill="1" applyBorder="1" applyAlignment="1">
      <alignment horizontal="right" vertical="center"/>
      <protection/>
    </xf>
    <xf numFmtId="3" fontId="11" fillId="0" borderId="26" xfId="25" applyNumberFormat="1" applyFont="1" applyFill="1" applyBorder="1" applyAlignment="1">
      <alignment horizontal="right" vertical="center"/>
      <protection/>
    </xf>
    <xf numFmtId="0" fontId="11" fillId="0" borderId="24" xfId="25" applyFont="1" applyFill="1" applyBorder="1" applyAlignment="1">
      <alignment horizontal="center"/>
      <protection/>
    </xf>
    <xf numFmtId="0" fontId="11" fillId="0" borderId="25" xfId="25" applyFont="1" applyFill="1" applyBorder="1" applyAlignment="1">
      <alignment horizontal="center"/>
      <protection/>
    </xf>
    <xf numFmtId="0" fontId="11" fillId="0" borderId="26" xfId="25" applyFont="1" applyFill="1" applyBorder="1" applyAlignment="1">
      <alignment horizontal="center"/>
      <protection/>
    </xf>
    <xf numFmtId="0" fontId="11" fillId="0" borderId="0" xfId="25" applyFont="1" applyFill="1">
      <alignment/>
      <protection/>
    </xf>
    <xf numFmtId="0" fontId="9" fillId="0" borderId="24" xfId="25" applyFont="1" applyFill="1" applyBorder="1" applyAlignment="1">
      <alignment horizontal="center" vertical="center"/>
      <protection/>
    </xf>
    <xf numFmtId="0" fontId="9" fillId="0" borderId="26" xfId="25" applyFont="1" applyFill="1" applyBorder="1" applyAlignment="1">
      <alignment horizontal="center" vertical="center"/>
      <protection/>
    </xf>
    <xf numFmtId="0" fontId="11" fillId="0" borderId="24" xfId="25" applyFont="1" applyFill="1" applyBorder="1" applyAlignment="1">
      <alignment horizontal="center" vertical="center"/>
      <protection/>
    </xf>
    <xf numFmtId="0" fontId="11" fillId="0" borderId="26" xfId="25" applyFont="1" applyFill="1" applyBorder="1" applyAlignment="1">
      <alignment horizontal="center" vertical="center"/>
      <protection/>
    </xf>
    <xf numFmtId="176" fontId="9" fillId="0" borderId="0" xfId="25" applyNumberFormat="1" applyFont="1" applyFill="1">
      <alignment/>
      <protection/>
    </xf>
    <xf numFmtId="0" fontId="9" fillId="0" borderId="0" xfId="26" applyFont="1" applyFill="1" applyBorder="1">
      <alignment/>
      <protection/>
    </xf>
    <xf numFmtId="0" fontId="9" fillId="0" borderId="0" xfId="26" applyFont="1" applyFill="1">
      <alignment/>
      <protection/>
    </xf>
    <xf numFmtId="0" fontId="9" fillId="0" borderId="0" xfId="26" applyFont="1" applyFill="1" applyBorder="1" applyAlignment="1">
      <alignment horizontal="centerContinuous" vertical="center"/>
      <protection/>
    </xf>
    <xf numFmtId="0" fontId="9" fillId="0" borderId="0" xfId="26" applyFont="1" applyFill="1" applyBorder="1" applyAlignment="1">
      <alignment horizontal="centerContinuous"/>
      <protection/>
    </xf>
    <xf numFmtId="0" fontId="10" fillId="0" borderId="0" xfId="26" applyFont="1" applyFill="1" applyAlignment="1">
      <alignment horizontal="center" vertical="center"/>
      <protection/>
    </xf>
    <xf numFmtId="0" fontId="11" fillId="0" borderId="0" xfId="26" applyFont="1" applyFill="1" applyAlignment="1">
      <alignment horizontal="centerContinuous" vertical="center"/>
      <protection/>
    </xf>
    <xf numFmtId="0" fontId="9" fillId="0" borderId="0" xfId="26" applyFont="1" applyFill="1" applyAlignment="1">
      <alignment horizontal="centerContinuous" vertical="center"/>
      <protection/>
    </xf>
    <xf numFmtId="0" fontId="9" fillId="0" borderId="0" xfId="26" applyFont="1" applyFill="1" applyAlignment="1">
      <alignment horizontal="center"/>
      <protection/>
    </xf>
    <xf numFmtId="0" fontId="9" fillId="0" borderId="22" xfId="26" applyFont="1" applyFill="1" applyBorder="1" applyAlignment="1">
      <alignment horizontal="centerContinuous"/>
      <protection/>
    </xf>
    <xf numFmtId="0" fontId="9" fillId="0" borderId="13" xfId="26" applyFont="1" applyFill="1" applyBorder="1">
      <alignment/>
      <protection/>
    </xf>
    <xf numFmtId="0" fontId="9" fillId="0" borderId="14" xfId="26" applyFont="1" applyFill="1" applyBorder="1">
      <alignment/>
      <protection/>
    </xf>
    <xf numFmtId="0" fontId="9" fillId="0" borderId="15" xfId="26" applyFont="1" applyFill="1" applyBorder="1">
      <alignment/>
      <protection/>
    </xf>
    <xf numFmtId="0" fontId="9" fillId="0" borderId="13" xfId="26" applyFont="1" applyFill="1" applyBorder="1" applyAlignment="1">
      <alignment horizontal="centerContinuous" vertical="center"/>
      <protection/>
    </xf>
    <xf numFmtId="0" fontId="9" fillId="0" borderId="15" xfId="26" applyFont="1" applyFill="1" applyBorder="1" applyAlignment="1">
      <alignment horizontal="centerContinuous" vertical="center"/>
      <protection/>
    </xf>
    <xf numFmtId="0" fontId="11" fillId="0" borderId="13" xfId="26" applyFont="1" applyFill="1" applyBorder="1" applyAlignment="1">
      <alignment horizontal="center" vertical="center"/>
      <protection/>
    </xf>
    <xf numFmtId="0" fontId="11" fillId="0" borderId="14" xfId="26" applyFont="1" applyFill="1" applyBorder="1" applyAlignment="1">
      <alignment horizontal="center" vertical="center"/>
      <protection/>
    </xf>
    <xf numFmtId="0" fontId="11" fillId="0" borderId="15" xfId="26" applyFont="1" applyFill="1" applyBorder="1" applyAlignment="1">
      <alignment horizontal="center" vertical="center"/>
      <protection/>
    </xf>
    <xf numFmtId="0" fontId="9" fillId="0" borderId="23" xfId="26" applyFont="1" applyFill="1" applyBorder="1">
      <alignment/>
      <protection/>
    </xf>
    <xf numFmtId="0" fontId="9" fillId="0" borderId="0" xfId="26" applyFont="1" applyFill="1" applyAlignment="1">
      <alignment horizontal="centerContinuous" vertical="top"/>
      <protection/>
    </xf>
    <xf numFmtId="0" fontId="9" fillId="0" borderId="0" xfId="26" applyFont="1" applyFill="1" applyAlignment="1">
      <alignment vertical="top"/>
      <protection/>
    </xf>
    <xf numFmtId="0" fontId="9" fillId="0" borderId="0" xfId="26" applyFont="1" applyFill="1" applyAlignment="1">
      <alignment horizontal="centerContinuous" vertical="top" wrapText="1"/>
      <protection/>
    </xf>
    <xf numFmtId="0" fontId="9" fillId="0" borderId="0" xfId="26" applyFont="1" applyFill="1" applyAlignment="1">
      <alignment horizontal="left"/>
      <protection/>
    </xf>
    <xf numFmtId="0" fontId="9" fillId="0" borderId="32" xfId="26" applyFont="1" applyFill="1" applyBorder="1" applyAlignment="1">
      <alignment horizontal="center" vertical="center"/>
      <protection/>
    </xf>
    <xf numFmtId="0" fontId="9" fillId="0" borderId="10" xfId="26" applyFont="1" applyFill="1" applyBorder="1" applyAlignment="1">
      <alignment horizontal="center" vertical="center"/>
      <protection/>
    </xf>
    <xf numFmtId="0" fontId="9" fillId="0" borderId="11" xfId="26" applyFont="1" applyFill="1" applyBorder="1" applyAlignment="1">
      <alignment horizontal="center" vertical="center"/>
      <protection/>
    </xf>
    <xf numFmtId="0" fontId="9" fillId="0" borderId="9" xfId="26" applyFont="1" applyFill="1" applyBorder="1" applyAlignment="1">
      <alignment horizontal="center" vertical="center" wrapText="1"/>
      <protection/>
    </xf>
    <xf numFmtId="0" fontId="9" fillId="0" borderId="11" xfId="26" applyFont="1" applyFill="1" applyBorder="1" applyAlignment="1">
      <alignment horizontal="center" vertical="center" wrapText="1"/>
      <protection/>
    </xf>
    <xf numFmtId="0" fontId="9" fillId="0" borderId="9" xfId="26" applyFont="1" applyFill="1" applyBorder="1" applyAlignment="1">
      <alignment horizontal="centerContinuous" vertical="center"/>
      <protection/>
    </xf>
    <xf numFmtId="0" fontId="9" fillId="0" borderId="10" xfId="26" applyFont="1" applyFill="1" applyBorder="1" applyAlignment="1">
      <alignment horizontal="centerContinuous" vertical="center"/>
      <protection/>
    </xf>
    <xf numFmtId="0" fontId="9" fillId="0" borderId="11" xfId="26" applyFont="1" applyFill="1" applyBorder="1" applyAlignment="1">
      <alignment horizontal="centerContinuous" vertical="center"/>
      <protection/>
    </xf>
    <xf numFmtId="0" fontId="9" fillId="0" borderId="9" xfId="26" applyFont="1" applyFill="1" applyBorder="1" applyAlignment="1">
      <alignment horizontal="center" vertical="center"/>
      <protection/>
    </xf>
    <xf numFmtId="0" fontId="9" fillId="0" borderId="33" xfId="26" applyFont="1" applyFill="1" applyBorder="1" applyAlignment="1">
      <alignment horizontal="center" vertical="center"/>
      <protection/>
    </xf>
    <xf numFmtId="0" fontId="9" fillId="0" borderId="20" xfId="26" applyFont="1" applyFill="1" applyBorder="1" applyAlignment="1">
      <alignment horizontal="center" vertical="center"/>
      <protection/>
    </xf>
    <xf numFmtId="0" fontId="9" fillId="0" borderId="21" xfId="26" applyFont="1" applyFill="1" applyBorder="1" applyAlignment="1">
      <alignment horizontal="center" vertical="center"/>
      <protection/>
    </xf>
    <xf numFmtId="0" fontId="9" fillId="0" borderId="19" xfId="26" applyFont="1" applyFill="1" applyBorder="1" applyAlignment="1">
      <alignment horizontal="center" vertical="center" wrapText="1"/>
      <protection/>
    </xf>
    <xf numFmtId="0" fontId="9" fillId="0" borderId="21" xfId="26" applyFont="1" applyFill="1" applyBorder="1" applyAlignment="1">
      <alignment horizontal="center" vertical="center" wrapText="1"/>
      <protection/>
    </xf>
    <xf numFmtId="0" fontId="9" fillId="0" borderId="19" xfId="26" applyFont="1" applyFill="1" applyBorder="1" applyAlignment="1">
      <alignment horizontal="center" vertical="center"/>
      <protection/>
    </xf>
    <xf numFmtId="0" fontId="9" fillId="0" borderId="30" xfId="26" applyFont="1" applyFill="1" applyBorder="1" applyAlignment="1">
      <alignment horizontal="centerContinuous" vertical="center"/>
      <protection/>
    </xf>
    <xf numFmtId="0" fontId="9" fillId="0" borderId="25" xfId="26" applyFont="1" applyFill="1" applyBorder="1" applyAlignment="1">
      <alignment horizontal="centerContinuous" vertical="center"/>
      <protection/>
    </xf>
    <xf numFmtId="0" fontId="9" fillId="0" borderId="26" xfId="26" applyFont="1" applyFill="1" applyBorder="1" applyAlignment="1">
      <alignment horizontal="centerContinuous" vertical="center"/>
      <protection/>
    </xf>
    <xf numFmtId="0" fontId="9" fillId="0" borderId="24" xfId="26" applyFont="1" applyFill="1" applyBorder="1" applyAlignment="1">
      <alignment horizontal="centerContinuous" vertical="center"/>
      <protection/>
    </xf>
    <xf numFmtId="0" fontId="9" fillId="0" borderId="24" xfId="26" applyFont="1" applyFill="1" applyBorder="1" applyAlignment="1">
      <alignment horizontal="left" vertical="center" wrapText="1"/>
      <protection/>
    </xf>
    <xf numFmtId="0" fontId="9" fillId="0" borderId="25" xfId="26" applyFont="1" applyFill="1" applyBorder="1" applyAlignment="1">
      <alignment horizontal="left" vertical="center" wrapText="1"/>
      <protection/>
    </xf>
    <xf numFmtId="0" fontId="9" fillId="0" borderId="26" xfId="26" applyFont="1" applyFill="1" applyBorder="1" applyAlignment="1">
      <alignment horizontal="left" vertical="center" wrapText="1"/>
      <protection/>
    </xf>
    <xf numFmtId="0" fontId="9" fillId="0" borderId="20" xfId="26" applyFont="1" applyFill="1" applyBorder="1" applyAlignment="1" quotePrefix="1">
      <alignment horizontal="centerContinuous" vertical="center"/>
      <protection/>
    </xf>
    <xf numFmtId="0" fontId="9" fillId="0" borderId="21" xfId="26" applyFont="1" applyFill="1" applyBorder="1" applyAlignment="1">
      <alignment horizontal="centerContinuous" vertical="center"/>
      <protection/>
    </xf>
    <xf numFmtId="3" fontId="9" fillId="0" borderId="24" xfId="26" applyNumberFormat="1" applyFont="1" applyFill="1" applyBorder="1" applyAlignment="1">
      <alignment horizontal="right" vertical="center"/>
      <protection/>
    </xf>
    <xf numFmtId="3" fontId="9" fillId="0" borderId="25" xfId="26" applyNumberFormat="1" applyFont="1" applyFill="1" applyBorder="1" applyAlignment="1">
      <alignment horizontal="right" vertical="center"/>
      <protection/>
    </xf>
    <xf numFmtId="3" fontId="9" fillId="0" borderId="26" xfId="26" applyNumberFormat="1" applyFont="1" applyFill="1" applyBorder="1" applyAlignment="1">
      <alignment horizontal="right" vertical="center"/>
      <protection/>
    </xf>
    <xf numFmtId="0" fontId="9" fillId="0" borderId="24" xfId="26" applyFont="1" applyFill="1" applyBorder="1" applyAlignment="1">
      <alignment horizontal="center"/>
      <protection/>
    </xf>
    <xf numFmtId="0" fontId="9" fillId="0" borderId="25" xfId="26" applyFont="1" applyFill="1" applyBorder="1" applyAlignment="1">
      <alignment horizontal="center"/>
      <protection/>
    </xf>
    <xf numFmtId="0" fontId="9" fillId="0" borderId="26" xfId="26" applyFont="1" applyFill="1" applyBorder="1" applyAlignment="1">
      <alignment horizontal="center"/>
      <protection/>
    </xf>
    <xf numFmtId="0" fontId="9" fillId="0" borderId="24" xfId="26" applyFont="1" applyFill="1" applyBorder="1" applyAlignment="1" quotePrefix="1">
      <alignment horizontal="center" vertical="center"/>
      <protection/>
    </xf>
    <xf numFmtId="0" fontId="9" fillId="0" borderId="26" xfId="26" applyFont="1" applyFill="1" applyBorder="1" applyAlignment="1">
      <alignment horizontal="center" vertical="center"/>
      <protection/>
    </xf>
    <xf numFmtId="0" fontId="11" fillId="0" borderId="24" xfId="26" applyFont="1" applyFill="1" applyBorder="1" applyAlignment="1">
      <alignment horizontal="left" vertical="center" wrapText="1"/>
      <protection/>
    </xf>
    <xf numFmtId="0" fontId="11" fillId="0" borderId="25" xfId="26" applyFont="1" applyFill="1" applyBorder="1" applyAlignment="1">
      <alignment horizontal="left" vertical="center" wrapText="1"/>
      <protection/>
    </xf>
    <xf numFmtId="0" fontId="11" fillId="0" borderId="26" xfId="26" applyFont="1" applyFill="1" applyBorder="1" applyAlignment="1">
      <alignment horizontal="left" vertical="center" wrapText="1"/>
      <protection/>
    </xf>
    <xf numFmtId="0" fontId="11" fillId="0" borderId="20" xfId="26" applyFont="1" applyFill="1" applyBorder="1" applyAlignment="1" quotePrefix="1">
      <alignment horizontal="centerContinuous" vertical="center"/>
      <protection/>
    </xf>
    <xf numFmtId="0" fontId="11" fillId="0" borderId="21" xfId="26" applyFont="1" applyFill="1" applyBorder="1" applyAlignment="1">
      <alignment horizontal="centerContinuous" vertical="center"/>
      <protection/>
    </xf>
    <xf numFmtId="3" fontId="11" fillId="0" borderId="24" xfId="26" applyNumberFormat="1" applyFont="1" applyFill="1" applyBorder="1" applyAlignment="1">
      <alignment horizontal="right" vertical="center"/>
      <protection/>
    </xf>
    <xf numFmtId="3" fontId="11" fillId="0" borderId="25" xfId="26" applyNumberFormat="1" applyFont="1" applyFill="1" applyBorder="1" applyAlignment="1">
      <alignment horizontal="right" vertical="center"/>
      <protection/>
    </xf>
    <xf numFmtId="3" fontId="11" fillId="0" borderId="26" xfId="26" applyNumberFormat="1" applyFont="1" applyFill="1" applyBorder="1" applyAlignment="1">
      <alignment horizontal="right" vertical="center"/>
      <protection/>
    </xf>
    <xf numFmtId="0" fontId="11" fillId="0" borderId="24" xfId="26" applyFont="1" applyFill="1" applyBorder="1" applyAlignment="1">
      <alignment horizontal="center"/>
      <protection/>
    </xf>
    <xf numFmtId="0" fontId="11" fillId="0" borderId="25" xfId="26" applyFont="1" applyFill="1" applyBorder="1" applyAlignment="1">
      <alignment horizontal="center"/>
      <protection/>
    </xf>
    <xf numFmtId="0" fontId="11" fillId="0" borderId="26" xfId="26" applyFont="1" applyFill="1" applyBorder="1" applyAlignment="1">
      <alignment horizontal="center"/>
      <protection/>
    </xf>
    <xf numFmtId="0" fontId="11" fillId="0" borderId="0" xfId="26" applyFont="1" applyFill="1">
      <alignment/>
      <protection/>
    </xf>
    <xf numFmtId="3" fontId="19" fillId="0" borderId="24" xfId="26" applyNumberFormat="1" applyFont="1" applyFill="1" applyBorder="1" applyAlignment="1">
      <alignment horizontal="right" vertical="center"/>
      <protection/>
    </xf>
    <xf numFmtId="3" fontId="19" fillId="0" borderId="25" xfId="26" applyNumberFormat="1" applyFont="1" applyFill="1" applyBorder="1" applyAlignment="1">
      <alignment horizontal="right" vertical="center"/>
      <protection/>
    </xf>
    <xf numFmtId="3" fontId="19" fillId="0" borderId="26" xfId="26" applyNumberFormat="1" applyFont="1" applyFill="1" applyBorder="1" applyAlignment="1">
      <alignment horizontal="right" vertical="center"/>
      <protection/>
    </xf>
    <xf numFmtId="0" fontId="19" fillId="0" borderId="24" xfId="26" applyFont="1" applyFill="1" applyBorder="1" applyAlignment="1">
      <alignment horizontal="center"/>
      <protection/>
    </xf>
    <xf numFmtId="0" fontId="19" fillId="0" borderId="25" xfId="26" applyFont="1" applyFill="1" applyBorder="1" applyAlignment="1">
      <alignment horizontal="center"/>
      <protection/>
    </xf>
    <xf numFmtId="0" fontId="19" fillId="0" borderId="26" xfId="26" applyFont="1" applyFill="1" applyBorder="1" applyAlignment="1">
      <alignment horizontal="center"/>
      <protection/>
    </xf>
    <xf numFmtId="0" fontId="19" fillId="0" borderId="0" xfId="26" applyFont="1" applyFill="1" applyBorder="1">
      <alignment/>
      <protection/>
    </xf>
    <xf numFmtId="0" fontId="11" fillId="0" borderId="0" xfId="26" applyFont="1" applyFill="1" applyBorder="1">
      <alignment/>
      <protection/>
    </xf>
    <xf numFmtId="176" fontId="9" fillId="0" borderId="0" xfId="26" applyNumberFormat="1" applyFont="1" applyFill="1">
      <alignment/>
      <protection/>
    </xf>
    <xf numFmtId="0" fontId="13" fillId="0" borderId="0" xfId="27" applyFont="1" applyFill="1">
      <alignment/>
      <protection/>
    </xf>
    <xf numFmtId="0" fontId="13" fillId="0" borderId="13" xfId="27" applyFont="1" applyFill="1" applyBorder="1" applyAlignment="1">
      <alignment horizontal="centerContinuous" vertical="center"/>
      <protection/>
    </xf>
    <xf numFmtId="0" fontId="13" fillId="0" borderId="15" xfId="27" applyFont="1" applyFill="1" applyBorder="1" applyAlignment="1">
      <alignment horizontal="centerContinuous" vertical="center"/>
      <protection/>
    </xf>
    <xf numFmtId="0" fontId="13" fillId="0" borderId="0" xfId="27" applyFont="1" applyFill="1" applyAlignment="1">
      <alignment horizontal="centerContinuous"/>
      <protection/>
    </xf>
    <xf numFmtId="0" fontId="13" fillId="0" borderId="0" xfId="27" applyFont="1" applyFill="1" applyBorder="1" applyAlignment="1">
      <alignment horizontal="centerContinuous"/>
      <protection/>
    </xf>
    <xf numFmtId="0" fontId="14" fillId="0" borderId="0" xfId="27" applyFont="1" applyFill="1" applyAlignment="1">
      <alignment horizontal="center" vertical="center"/>
      <protection/>
    </xf>
    <xf numFmtId="0" fontId="15" fillId="0" borderId="0" xfId="27" applyFont="1" applyFill="1" applyAlignment="1">
      <alignment horizontal="centerContinuous" vertical="center"/>
      <protection/>
    </xf>
    <xf numFmtId="0" fontId="13" fillId="0" borderId="0" xfId="27" applyFont="1" applyFill="1" applyAlignment="1">
      <alignment horizontal="centerContinuous" vertical="center"/>
      <protection/>
    </xf>
    <xf numFmtId="0" fontId="9" fillId="0" borderId="0" xfId="27" applyFont="1" applyFill="1" applyAlignment="1">
      <alignment horizontal="center"/>
      <protection/>
    </xf>
    <xf numFmtId="0" fontId="13" fillId="0" borderId="22" xfId="27" applyFont="1" applyFill="1" applyBorder="1" applyAlignment="1">
      <alignment horizontal="centerContinuous"/>
      <protection/>
    </xf>
    <xf numFmtId="0" fontId="13" fillId="0" borderId="13" xfId="27" applyFont="1" applyFill="1" applyBorder="1">
      <alignment/>
      <protection/>
    </xf>
    <xf numFmtId="0" fontId="13" fillId="0" borderId="14" xfId="27" applyFont="1" applyFill="1" applyBorder="1">
      <alignment/>
      <protection/>
    </xf>
    <xf numFmtId="0" fontId="13" fillId="0" borderId="15" xfId="27" applyFont="1" applyFill="1" applyBorder="1">
      <alignment/>
      <protection/>
    </xf>
    <xf numFmtId="0" fontId="13" fillId="0" borderId="0" xfId="27" applyFont="1" applyFill="1" applyBorder="1">
      <alignment/>
      <protection/>
    </xf>
    <xf numFmtId="0" fontId="15" fillId="0" borderId="13" xfId="27" applyFont="1" applyFill="1" applyBorder="1" applyAlignment="1">
      <alignment horizontal="center" vertical="center"/>
      <protection/>
    </xf>
    <xf numFmtId="0" fontId="15" fillId="0" borderId="14" xfId="27" applyFont="1" applyFill="1" applyBorder="1" applyAlignment="1">
      <alignment horizontal="center" vertical="center"/>
      <protection/>
    </xf>
    <xf numFmtId="0" fontId="15" fillId="0" borderId="15" xfId="27" applyFont="1" applyFill="1" applyBorder="1" applyAlignment="1">
      <alignment horizontal="center" vertical="center"/>
      <protection/>
    </xf>
    <xf numFmtId="0" fontId="13" fillId="0" borderId="23" xfId="27" applyFont="1" applyFill="1" applyBorder="1">
      <alignment/>
      <protection/>
    </xf>
    <xf numFmtId="0" fontId="13" fillId="0" borderId="0" xfId="27" applyFont="1" applyFill="1" applyAlignment="1">
      <alignment horizontal="centerContinuous" vertical="top"/>
      <protection/>
    </xf>
    <xf numFmtId="0" fontId="13" fillId="0" borderId="0" xfId="27" applyFont="1" applyFill="1" applyAlignment="1">
      <alignment vertical="top"/>
      <protection/>
    </xf>
    <xf numFmtId="0" fontId="13" fillId="0" borderId="0" xfId="27" applyFont="1" applyFill="1" applyAlignment="1">
      <alignment horizontal="centerContinuous" vertical="top" wrapText="1"/>
      <protection/>
    </xf>
    <xf numFmtId="0" fontId="13" fillId="0" borderId="0" xfId="27" applyFont="1" applyFill="1" applyAlignment="1">
      <alignment horizontal="left"/>
      <protection/>
    </xf>
    <xf numFmtId="0" fontId="13" fillId="0" borderId="9" xfId="27" applyFont="1" applyFill="1" applyBorder="1" applyAlignment="1">
      <alignment horizontal="center" vertical="center"/>
      <protection/>
    </xf>
    <xf numFmtId="0" fontId="13" fillId="0" borderId="10" xfId="27" applyFont="1" applyFill="1" applyBorder="1" applyAlignment="1">
      <alignment horizontal="center" vertical="center"/>
      <protection/>
    </xf>
    <xf numFmtId="0" fontId="13" fillId="0" borderId="11" xfId="27" applyFont="1" applyFill="1" applyBorder="1" applyAlignment="1">
      <alignment horizontal="center" vertical="center"/>
      <protection/>
    </xf>
    <xf numFmtId="0" fontId="13" fillId="0" borderId="9" xfId="27" applyFont="1" applyFill="1" applyBorder="1" applyAlignment="1">
      <alignment horizontal="center" vertical="center" wrapText="1"/>
      <protection/>
    </xf>
    <xf numFmtId="0" fontId="13" fillId="0" borderId="11" xfId="27" applyFont="1" applyFill="1" applyBorder="1" applyAlignment="1">
      <alignment horizontal="center" vertical="center" wrapText="1"/>
      <protection/>
    </xf>
    <xf numFmtId="0" fontId="13" fillId="0" borderId="9" xfId="27" applyFont="1" applyFill="1" applyBorder="1" applyAlignment="1">
      <alignment horizontal="centerContinuous" vertical="center"/>
      <protection/>
    </xf>
    <xf numFmtId="0" fontId="13" fillId="0" borderId="10" xfId="27" applyFont="1" applyFill="1" applyBorder="1" applyAlignment="1">
      <alignment horizontal="centerContinuous" vertical="center"/>
      <protection/>
    </xf>
    <xf numFmtId="0" fontId="13" fillId="0" borderId="11" xfId="27" applyFont="1" applyFill="1" applyBorder="1" applyAlignment="1">
      <alignment horizontal="centerContinuous" vertical="center"/>
      <protection/>
    </xf>
    <xf numFmtId="0" fontId="13" fillId="0" borderId="19" xfId="27" applyFont="1" applyFill="1" applyBorder="1" applyAlignment="1">
      <alignment horizontal="center" vertical="center"/>
      <protection/>
    </xf>
    <xf numFmtId="0" fontId="13" fillId="0" borderId="20" xfId="27" applyFont="1" applyFill="1" applyBorder="1" applyAlignment="1">
      <alignment horizontal="center" vertical="center"/>
      <protection/>
    </xf>
    <xf numFmtId="0" fontId="13" fillId="0" borderId="21" xfId="27" applyFont="1" applyFill="1" applyBorder="1" applyAlignment="1">
      <alignment horizontal="center" vertical="center"/>
      <protection/>
    </xf>
    <xf numFmtId="0" fontId="13" fillId="0" borderId="19" xfId="27" applyFont="1" applyFill="1" applyBorder="1" applyAlignment="1">
      <alignment horizontal="center" vertical="center" wrapText="1"/>
      <protection/>
    </xf>
    <xf numFmtId="0" fontId="13" fillId="0" borderId="21" xfId="27" applyFont="1" applyFill="1" applyBorder="1" applyAlignment="1">
      <alignment horizontal="center" vertical="center" wrapText="1"/>
      <protection/>
    </xf>
    <xf numFmtId="0" fontId="13" fillId="0" borderId="19" xfId="27" applyFont="1" applyFill="1" applyBorder="1" applyAlignment="1">
      <alignment horizontal="centerContinuous" vertical="center"/>
      <protection/>
    </xf>
    <xf numFmtId="0" fontId="13" fillId="0" borderId="20" xfId="27" applyFont="1" applyFill="1" applyBorder="1" applyAlignment="1">
      <alignment horizontal="centerContinuous" vertical="center"/>
      <protection/>
    </xf>
    <xf numFmtId="0" fontId="13" fillId="0" borderId="25" xfId="27" applyFont="1" applyFill="1" applyBorder="1" applyAlignment="1">
      <alignment horizontal="centerContinuous" vertical="center"/>
      <protection/>
    </xf>
    <xf numFmtId="0" fontId="13" fillId="0" borderId="26" xfId="27" applyFont="1" applyFill="1" applyBorder="1" applyAlignment="1">
      <alignment horizontal="centerContinuous" vertical="center"/>
      <protection/>
    </xf>
    <xf numFmtId="0" fontId="13" fillId="0" borderId="24" xfId="27" applyFont="1" applyFill="1" applyBorder="1" applyAlignment="1">
      <alignment horizontal="centerContinuous" vertical="center"/>
      <protection/>
    </xf>
    <xf numFmtId="0" fontId="13" fillId="0" borderId="24" xfId="27" applyFont="1" applyFill="1" applyBorder="1" applyAlignment="1">
      <alignment horizontal="left" vertical="center" wrapText="1"/>
      <protection/>
    </xf>
    <xf numFmtId="0" fontId="13" fillId="0" borderId="25" xfId="27" applyFont="1" applyFill="1" applyBorder="1" applyAlignment="1">
      <alignment horizontal="left" vertical="center" wrapText="1"/>
      <protection/>
    </xf>
    <xf numFmtId="0" fontId="13" fillId="0" borderId="26" xfId="27" applyFont="1" applyFill="1" applyBorder="1" applyAlignment="1">
      <alignment horizontal="left" vertical="center" wrapText="1"/>
      <protection/>
    </xf>
    <xf numFmtId="0" fontId="13" fillId="0" borderId="24" xfId="27" applyFont="1" applyFill="1" applyBorder="1" applyAlignment="1" quotePrefix="1">
      <alignment horizontal="center" vertical="center"/>
      <protection/>
    </xf>
    <xf numFmtId="0" fontId="13" fillId="0" borderId="26" xfId="27" applyFont="1" applyFill="1" applyBorder="1" applyAlignment="1" quotePrefix="1">
      <alignment horizontal="center" vertical="center"/>
      <protection/>
    </xf>
    <xf numFmtId="0" fontId="13" fillId="0" borderId="25" xfId="27" applyFont="1" applyFill="1" applyBorder="1" applyAlignment="1" quotePrefix="1">
      <alignment horizontal="center" vertical="center"/>
      <protection/>
    </xf>
    <xf numFmtId="0" fontId="13" fillId="0" borderId="24" xfId="27" applyFont="1" applyFill="1" applyBorder="1" applyAlignment="1">
      <alignment horizontal="center"/>
      <protection/>
    </xf>
    <xf numFmtId="0" fontId="13" fillId="0" borderId="25" xfId="27" applyFont="1" applyFill="1" applyBorder="1" applyAlignment="1">
      <alignment horizontal="center"/>
      <protection/>
    </xf>
    <xf numFmtId="0" fontId="13" fillId="0" borderId="26" xfId="27" applyFont="1" applyFill="1" applyBorder="1" applyAlignment="1">
      <alignment horizontal="center"/>
      <protection/>
    </xf>
    <xf numFmtId="0" fontId="13" fillId="0" borderId="26" xfId="27" applyFont="1" applyFill="1" applyBorder="1" applyAlignment="1">
      <alignment horizontal="center" vertical="center"/>
      <protection/>
    </xf>
    <xf numFmtId="0" fontId="15" fillId="0" borderId="24" xfId="27" applyFont="1" applyFill="1" applyBorder="1" applyAlignment="1">
      <alignment horizontal="left" vertical="center" wrapText="1"/>
      <protection/>
    </xf>
    <xf numFmtId="0" fontId="15" fillId="0" borderId="25" xfId="27" applyFont="1" applyFill="1" applyBorder="1" applyAlignment="1">
      <alignment horizontal="left" vertical="center" wrapText="1"/>
      <protection/>
    </xf>
    <xf numFmtId="0" fontId="15" fillId="0" borderId="26" xfId="27" applyFont="1" applyFill="1" applyBorder="1" applyAlignment="1">
      <alignment horizontal="left" vertical="center" wrapText="1"/>
      <protection/>
    </xf>
    <xf numFmtId="0" fontId="15" fillId="0" borderId="24" xfId="27" applyFont="1" applyFill="1" applyBorder="1" applyAlignment="1" quotePrefix="1">
      <alignment horizontal="center" vertical="center"/>
      <protection/>
    </xf>
    <xf numFmtId="0" fontId="15" fillId="0" borderId="26" xfId="27" applyFont="1" applyFill="1" applyBorder="1" applyAlignment="1">
      <alignment horizontal="center" vertical="center"/>
      <protection/>
    </xf>
    <xf numFmtId="0" fontId="15" fillId="0" borderId="24" xfId="27" applyFont="1" applyFill="1" applyBorder="1" applyAlignment="1">
      <alignment horizontal="left" vertical="center" wrapText="1"/>
      <protection/>
    </xf>
    <xf numFmtId="0" fontId="15" fillId="0" borderId="25" xfId="27" applyFont="1" applyFill="1" applyBorder="1" applyAlignment="1">
      <alignment horizontal="left" vertical="center" wrapText="1"/>
      <protection/>
    </xf>
    <xf numFmtId="0" fontId="15" fillId="0" borderId="26" xfId="27" applyFont="1" applyFill="1" applyBorder="1" applyAlignment="1">
      <alignment horizontal="left" vertical="center" wrapText="1"/>
      <protection/>
    </xf>
    <xf numFmtId="0" fontId="15" fillId="0" borderId="24" xfId="27" applyFont="1" applyFill="1" applyBorder="1" applyAlignment="1" quotePrefix="1">
      <alignment horizontal="center" vertical="center"/>
      <protection/>
    </xf>
    <xf numFmtId="0" fontId="15" fillId="0" borderId="26" xfId="27" applyFont="1" applyFill="1" applyBorder="1" applyAlignment="1">
      <alignment horizontal="center" vertical="center"/>
      <protection/>
    </xf>
    <xf numFmtId="3" fontId="15" fillId="0" borderId="24" xfId="27" applyNumberFormat="1" applyFont="1" applyFill="1" applyBorder="1" applyAlignment="1">
      <alignment horizontal="right" vertical="center"/>
      <protection/>
    </xf>
    <xf numFmtId="3" fontId="15" fillId="0" borderId="25" xfId="27" applyNumberFormat="1" applyFont="1" applyFill="1" applyBorder="1" applyAlignment="1">
      <alignment horizontal="right" vertical="center"/>
      <protection/>
    </xf>
    <xf numFmtId="3" fontId="15" fillId="0" borderId="26" xfId="27" applyNumberFormat="1" applyFont="1" applyFill="1" applyBorder="1" applyAlignment="1">
      <alignment horizontal="right" vertical="center"/>
      <protection/>
    </xf>
    <xf numFmtId="0" fontId="15" fillId="0" borderId="24" xfId="27" applyFont="1" applyFill="1" applyBorder="1" applyAlignment="1">
      <alignment horizontal="center"/>
      <protection/>
    </xf>
    <xf numFmtId="0" fontId="15" fillId="0" borderId="25" xfId="27" applyFont="1" applyFill="1" applyBorder="1" applyAlignment="1">
      <alignment horizontal="center"/>
      <protection/>
    </xf>
    <xf numFmtId="0" fontId="15" fillId="0" borderId="26" xfId="27" applyFont="1" applyFill="1" applyBorder="1" applyAlignment="1">
      <alignment horizontal="center"/>
      <protection/>
    </xf>
    <xf numFmtId="0" fontId="15" fillId="0" borderId="0" xfId="27" applyFont="1" applyFill="1" applyBorder="1">
      <alignment/>
      <protection/>
    </xf>
    <xf numFmtId="3" fontId="13" fillId="0" borderId="24" xfId="27" applyNumberFormat="1" applyFont="1" applyFill="1" applyBorder="1" applyAlignment="1">
      <alignment horizontal="right" vertical="center"/>
      <protection/>
    </xf>
    <xf numFmtId="3" fontId="13" fillId="0" borderId="25" xfId="27" applyNumberFormat="1" applyFont="1" applyFill="1" applyBorder="1" applyAlignment="1">
      <alignment horizontal="right" vertical="center"/>
      <protection/>
    </xf>
    <xf numFmtId="3" fontId="13" fillId="0" borderId="26" xfId="27" applyNumberFormat="1" applyFont="1" applyFill="1" applyBorder="1" applyAlignment="1">
      <alignment horizontal="right" vertical="center"/>
      <protection/>
    </xf>
    <xf numFmtId="0" fontId="9" fillId="0" borderId="24" xfId="27" applyFont="1" applyFill="1" applyBorder="1" applyAlignment="1">
      <alignment horizontal="left" vertical="center" wrapText="1"/>
      <protection/>
    </xf>
    <xf numFmtId="0" fontId="9" fillId="0" borderId="25" xfId="27" applyFont="1" applyFill="1" applyBorder="1" applyAlignment="1">
      <alignment horizontal="left" vertical="center" wrapText="1"/>
      <protection/>
    </xf>
    <xf numFmtId="0" fontId="9" fillId="0" borderId="26" xfId="27" applyFont="1" applyFill="1" applyBorder="1" applyAlignment="1">
      <alignment horizontal="left" vertical="center" wrapText="1"/>
      <protection/>
    </xf>
    <xf numFmtId="0" fontId="15" fillId="0" borderId="0" xfId="27" applyFont="1" applyFill="1">
      <alignment/>
      <protection/>
    </xf>
    <xf numFmtId="176" fontId="13" fillId="0" borderId="0" xfId="27" applyNumberFormat="1" applyFont="1" applyFill="1">
      <alignment/>
      <protection/>
    </xf>
    <xf numFmtId="0" fontId="9" fillId="0" borderId="0" xfId="28" applyFont="1">
      <alignment/>
      <protection/>
    </xf>
    <xf numFmtId="0" fontId="9" fillId="0" borderId="0" xfId="28" applyFont="1" applyBorder="1" applyAlignment="1">
      <alignment horizontal="centerContinuous" vertical="center"/>
      <protection/>
    </xf>
    <xf numFmtId="0" fontId="9" fillId="0" borderId="0" xfId="28" applyFont="1" applyAlignment="1">
      <alignment horizontal="centerContinuous"/>
      <protection/>
    </xf>
    <xf numFmtId="0" fontId="9" fillId="0" borderId="0" xfId="28" applyFont="1" applyBorder="1" applyAlignment="1">
      <alignment horizontal="centerContinuous"/>
      <protection/>
    </xf>
    <xf numFmtId="0" fontId="10" fillId="0" borderId="0" xfId="28" applyFont="1" applyAlignment="1">
      <alignment horizontal="center" vertical="center"/>
      <protection/>
    </xf>
    <xf numFmtId="0" fontId="9" fillId="0" borderId="0" xfId="28" applyFont="1" applyFill="1" applyAlignment="1">
      <alignment horizontal="center"/>
      <protection/>
    </xf>
    <xf numFmtId="0" fontId="9" fillId="0" borderId="22" xfId="28" applyFont="1" applyBorder="1" applyAlignment="1">
      <alignment horizontal="centerContinuous"/>
      <protection/>
    </xf>
    <xf numFmtId="0" fontId="9" fillId="0" borderId="13" xfId="28" applyFont="1" applyBorder="1">
      <alignment/>
      <protection/>
    </xf>
    <xf numFmtId="0" fontId="9" fillId="0" borderId="14" xfId="28" applyFont="1" applyBorder="1">
      <alignment/>
      <protection/>
    </xf>
    <xf numFmtId="0" fontId="9" fillId="0" borderId="15" xfId="28" applyFont="1" applyBorder="1">
      <alignment/>
      <protection/>
    </xf>
    <xf numFmtId="0" fontId="9" fillId="0" borderId="0" xfId="28" applyFont="1" applyBorder="1">
      <alignment/>
      <protection/>
    </xf>
    <xf numFmtId="0" fontId="9" fillId="0" borderId="13" xfId="28" applyFont="1" applyBorder="1" applyAlignment="1">
      <alignment horizontal="centerContinuous" vertical="center"/>
      <protection/>
    </xf>
    <xf numFmtId="0" fontId="9" fillId="0" borderId="15" xfId="28" applyFont="1" applyBorder="1" applyAlignment="1">
      <alignment horizontal="centerContinuous" vertical="center"/>
      <protection/>
    </xf>
    <xf numFmtId="0" fontId="11" fillId="0" borderId="13" xfId="28" applyFont="1" applyFill="1" applyBorder="1" applyAlignment="1">
      <alignment horizontal="center" vertical="center"/>
      <protection/>
    </xf>
    <xf numFmtId="0" fontId="11" fillId="0" borderId="14" xfId="28" applyFont="1" applyFill="1" applyBorder="1" applyAlignment="1">
      <alignment horizontal="center" vertical="center"/>
      <protection/>
    </xf>
    <xf numFmtId="0" fontId="11" fillId="0" borderId="15" xfId="28" applyFont="1" applyFill="1" applyBorder="1" applyAlignment="1">
      <alignment horizontal="center" vertical="center"/>
      <protection/>
    </xf>
    <xf numFmtId="0" fontId="9" fillId="0" borderId="23" xfId="28" applyFont="1" applyBorder="1">
      <alignment/>
      <protection/>
    </xf>
    <xf numFmtId="0" fontId="9" fillId="0" borderId="0" xfId="28" applyFont="1" applyAlignment="1">
      <alignment horizontal="centerContinuous" vertical="top"/>
      <protection/>
    </xf>
    <xf numFmtId="0" fontId="9" fillId="0" borderId="0" xfId="28" applyFont="1" applyAlignment="1">
      <alignment vertical="top"/>
      <protection/>
    </xf>
    <xf numFmtId="0" fontId="9" fillId="0" borderId="0" xfId="28" applyFont="1" applyAlignment="1">
      <alignment horizontal="centerContinuous" vertical="top" wrapText="1"/>
      <protection/>
    </xf>
    <xf numFmtId="0" fontId="9" fillId="0" borderId="0" xfId="28" applyFont="1" applyAlignment="1">
      <alignment horizontal="left"/>
      <protection/>
    </xf>
    <xf numFmtId="0" fontId="9" fillId="0" borderId="9" xfId="28" applyFont="1" applyBorder="1" applyAlignment="1">
      <alignment horizontal="center" vertical="center"/>
      <protection/>
    </xf>
    <xf numFmtId="0" fontId="9" fillId="0" borderId="10" xfId="28" applyFont="1" applyBorder="1" applyAlignment="1">
      <alignment horizontal="center" vertical="center"/>
      <protection/>
    </xf>
    <xf numFmtId="0" fontId="9" fillId="0" borderId="11" xfId="28" applyFont="1" applyBorder="1" applyAlignment="1">
      <alignment horizontal="center" vertical="center"/>
      <protection/>
    </xf>
    <xf numFmtId="0" fontId="9" fillId="0" borderId="10" xfId="28" applyFont="1" applyBorder="1" applyAlignment="1">
      <alignment horizontal="centerContinuous" vertical="center" wrapText="1"/>
      <protection/>
    </xf>
    <xf numFmtId="0" fontId="9" fillId="0" borderId="9" xfId="28" applyFont="1" applyBorder="1" applyAlignment="1">
      <alignment horizontal="centerContinuous" vertical="center"/>
      <protection/>
    </xf>
    <xf numFmtId="0" fontId="9" fillId="0" borderId="10" xfId="28" applyFont="1" applyBorder="1" applyAlignment="1">
      <alignment horizontal="centerContinuous" vertical="center"/>
      <protection/>
    </xf>
    <xf numFmtId="0" fontId="9" fillId="0" borderId="11" xfId="28" applyFont="1" applyBorder="1" applyAlignment="1">
      <alignment horizontal="centerContinuous" vertical="center"/>
      <protection/>
    </xf>
    <xf numFmtId="0" fontId="9" fillId="0" borderId="12" xfId="28" applyFont="1" applyBorder="1" applyAlignment="1">
      <alignment horizontal="centerContinuous"/>
      <protection/>
    </xf>
    <xf numFmtId="0" fontId="9" fillId="0" borderId="18" xfId="28" applyFont="1" applyBorder="1" applyAlignment="1">
      <alignment horizontal="centerContinuous"/>
      <protection/>
    </xf>
    <xf numFmtId="0" fontId="9" fillId="0" borderId="0" xfId="28" applyFont="1" applyAlignment="1">
      <alignment horizontal="centerContinuous" vertical="center"/>
      <protection/>
    </xf>
    <xf numFmtId="0" fontId="9" fillId="0" borderId="19" xfId="28" applyFont="1" applyBorder="1" applyAlignment="1">
      <alignment horizontal="center" vertical="center"/>
      <protection/>
    </xf>
    <xf numFmtId="0" fontId="9" fillId="0" borderId="20" xfId="28" applyFont="1" applyBorder="1" applyAlignment="1">
      <alignment horizontal="center" vertical="center"/>
      <protection/>
    </xf>
    <xf numFmtId="0" fontId="9" fillId="0" borderId="21" xfId="28" applyFont="1" applyBorder="1" applyAlignment="1">
      <alignment horizontal="center" vertical="center"/>
      <protection/>
    </xf>
    <xf numFmtId="0" fontId="9" fillId="0" borderId="27" xfId="28" applyFont="1" applyBorder="1" applyAlignment="1">
      <alignment horizontal="centerContinuous" vertical="center"/>
      <protection/>
    </xf>
    <xf numFmtId="0" fontId="9" fillId="0" borderId="26" xfId="28" applyFont="1" applyBorder="1" applyAlignment="1">
      <alignment horizontal="centerContinuous" vertical="center"/>
      <protection/>
    </xf>
    <xf numFmtId="0" fontId="9" fillId="0" borderId="25" xfId="28" applyFont="1" applyBorder="1" applyAlignment="1">
      <alignment horizontal="centerContinuous" vertical="center"/>
      <protection/>
    </xf>
    <xf numFmtId="0" fontId="9" fillId="0" borderId="24" xfId="28" applyFont="1" applyBorder="1" applyAlignment="1">
      <alignment horizontal="centerContinuous" vertical="center"/>
      <protection/>
    </xf>
    <xf numFmtId="0" fontId="9" fillId="0" borderId="24" xfId="28" applyFont="1" applyBorder="1" applyAlignment="1">
      <alignment horizontal="left" vertical="center" wrapText="1"/>
      <protection/>
    </xf>
    <xf numFmtId="0" fontId="9" fillId="0" borderId="25" xfId="28" applyFont="1" applyBorder="1" applyAlignment="1">
      <alignment horizontal="left" vertical="center" wrapText="1"/>
      <protection/>
    </xf>
    <xf numFmtId="0" fontId="9" fillId="0" borderId="26" xfId="28" applyFont="1" applyBorder="1" applyAlignment="1">
      <alignment horizontal="left" vertical="center" wrapText="1"/>
      <protection/>
    </xf>
    <xf numFmtId="0" fontId="9" fillId="0" borderId="19" xfId="28" applyFont="1" applyBorder="1" applyAlignment="1" quotePrefix="1">
      <alignment horizontal="centerContinuous" vertical="center"/>
      <protection/>
    </xf>
    <xf numFmtId="0" fontId="9" fillId="0" borderId="21" xfId="28" applyFont="1" applyBorder="1" applyAlignment="1">
      <alignment horizontal="centerContinuous" vertical="center"/>
      <protection/>
    </xf>
    <xf numFmtId="3" fontId="9" fillId="0" borderId="24" xfId="28" applyNumberFormat="1" applyFont="1" applyBorder="1" applyAlignment="1">
      <alignment horizontal="right" vertical="center"/>
      <protection/>
    </xf>
    <xf numFmtId="3" fontId="9" fillId="0" borderId="25" xfId="28" applyNumberFormat="1" applyFont="1" applyBorder="1" applyAlignment="1">
      <alignment horizontal="right" vertical="center"/>
      <protection/>
    </xf>
    <xf numFmtId="3" fontId="9" fillId="0" borderId="26" xfId="28" applyNumberFormat="1" applyFont="1" applyBorder="1" applyAlignment="1">
      <alignment horizontal="right" vertical="center"/>
      <protection/>
    </xf>
    <xf numFmtId="0" fontId="9" fillId="0" borderId="24" xfId="28" applyFont="1" applyBorder="1" applyAlignment="1">
      <alignment horizontal="center"/>
      <protection/>
    </xf>
    <xf numFmtId="0" fontId="9" fillId="0" borderId="25" xfId="28" applyFont="1" applyBorder="1" applyAlignment="1">
      <alignment horizontal="center"/>
      <protection/>
    </xf>
    <xf numFmtId="0" fontId="9" fillId="0" borderId="26" xfId="28" applyFont="1" applyBorder="1" applyAlignment="1">
      <alignment horizontal="center"/>
      <protection/>
    </xf>
    <xf numFmtId="3" fontId="9" fillId="0" borderId="24" xfId="28" applyNumberFormat="1" applyFont="1" applyBorder="1" applyAlignment="1">
      <alignment horizontal="right" vertical="center"/>
      <protection/>
    </xf>
    <xf numFmtId="3" fontId="9" fillId="0" borderId="25" xfId="28" applyNumberFormat="1" applyFont="1" applyBorder="1" applyAlignment="1">
      <alignment horizontal="right" vertical="center"/>
      <protection/>
    </xf>
    <xf numFmtId="3" fontId="9" fillId="0" borderId="26" xfId="28" applyNumberFormat="1" applyFont="1" applyBorder="1" applyAlignment="1">
      <alignment horizontal="right" vertical="center"/>
      <protection/>
    </xf>
    <xf numFmtId="0" fontId="9" fillId="0" borderId="24" xfId="28" applyFont="1" applyBorder="1" applyAlignment="1">
      <alignment horizontal="center"/>
      <protection/>
    </xf>
    <xf numFmtId="0" fontId="9" fillId="0" borderId="25" xfId="28" applyFont="1" applyBorder="1" applyAlignment="1">
      <alignment horizontal="center"/>
      <protection/>
    </xf>
    <xf numFmtId="0" fontId="9" fillId="0" borderId="26" xfId="28" applyFont="1" applyBorder="1" applyAlignment="1">
      <alignment horizontal="center"/>
      <protection/>
    </xf>
    <xf numFmtId="0" fontId="9" fillId="0" borderId="19" xfId="28" applyFont="1" applyBorder="1" applyAlignment="1">
      <alignment vertical="center"/>
      <protection/>
    </xf>
    <xf numFmtId="176" fontId="9" fillId="0" borderId="20" xfId="28" applyNumberFormat="1" applyFont="1" applyBorder="1" applyAlignment="1">
      <alignment vertical="center"/>
      <protection/>
    </xf>
    <xf numFmtId="0" fontId="9" fillId="0" borderId="20" xfId="28" applyFont="1" applyBorder="1">
      <alignment/>
      <protection/>
    </xf>
    <xf numFmtId="0" fontId="9" fillId="0" borderId="20" xfId="28" applyFont="1" applyBorder="1" applyAlignment="1">
      <alignment vertical="center"/>
      <protection/>
    </xf>
    <xf numFmtId="0" fontId="9" fillId="0" borderId="21" xfId="28" applyFont="1" applyBorder="1" applyAlignment="1">
      <alignment vertical="center"/>
      <protection/>
    </xf>
    <xf numFmtId="0" fontId="9" fillId="0" borderId="24" xfId="28" applyFont="1" applyFill="1" applyBorder="1" applyAlignment="1">
      <alignment horizontal="left" vertical="center" wrapText="1"/>
      <protection/>
    </xf>
    <xf numFmtId="0" fontId="9" fillId="0" borderId="25" xfId="28" applyFont="1" applyFill="1" applyBorder="1" applyAlignment="1">
      <alignment horizontal="left" vertical="center" wrapText="1"/>
      <protection/>
    </xf>
    <xf numFmtId="0" fontId="9" fillId="0" borderId="26" xfId="28" applyFont="1" applyFill="1" applyBorder="1" applyAlignment="1">
      <alignment horizontal="left" vertical="center" wrapText="1"/>
      <protection/>
    </xf>
    <xf numFmtId="0" fontId="9" fillId="0" borderId="24" xfId="28" applyFont="1" applyBorder="1" applyAlignment="1">
      <alignment horizontal="left" vertical="center"/>
      <protection/>
    </xf>
    <xf numFmtId="0" fontId="9" fillId="0" borderId="25" xfId="28" applyFont="1" applyBorder="1" applyAlignment="1">
      <alignment horizontal="left" vertical="center"/>
      <protection/>
    </xf>
    <xf numFmtId="0" fontId="9" fillId="0" borderId="26" xfId="28" applyFont="1" applyBorder="1" applyAlignment="1">
      <alignment horizontal="left" vertical="center"/>
      <protection/>
    </xf>
    <xf numFmtId="0" fontId="11" fillId="0" borderId="19" xfId="28" applyFont="1" applyBorder="1" applyAlignment="1">
      <alignment horizontal="left" vertical="top" wrapText="1"/>
      <protection/>
    </xf>
    <xf numFmtId="0" fontId="11" fillId="0" borderId="20" xfId="28" applyFont="1" applyBorder="1" applyAlignment="1">
      <alignment horizontal="left" vertical="top"/>
      <protection/>
    </xf>
    <xf numFmtId="0" fontId="11" fillId="0" borderId="21" xfId="28" applyFont="1" applyBorder="1" applyAlignment="1">
      <alignment horizontal="left" vertical="top"/>
      <protection/>
    </xf>
    <xf numFmtId="0" fontId="9" fillId="0" borderId="26" xfId="28" applyFont="1" applyBorder="1" applyAlignment="1">
      <alignment horizontal="centerContinuous"/>
      <protection/>
    </xf>
    <xf numFmtId="3" fontId="11" fillId="3" borderId="24" xfId="28" applyNumberFormat="1" applyFont="1" applyFill="1" applyBorder="1" applyAlignment="1">
      <alignment horizontal="right" vertical="center"/>
      <protection/>
    </xf>
    <xf numFmtId="3" fontId="11" fillId="3" borderId="25" xfId="28" applyNumberFormat="1" applyFont="1" applyFill="1" applyBorder="1" applyAlignment="1">
      <alignment horizontal="right" vertical="center"/>
      <protection/>
    </xf>
    <xf numFmtId="3" fontId="11" fillId="3" borderId="26" xfId="28" applyNumberFormat="1" applyFont="1" applyFill="1" applyBorder="1" applyAlignment="1">
      <alignment horizontal="right" vertical="center"/>
      <protection/>
    </xf>
    <xf numFmtId="0" fontId="9" fillId="3" borderId="24" xfId="28" applyFont="1" applyFill="1" applyBorder="1" applyAlignment="1">
      <alignment horizontal="center"/>
      <protection/>
    </xf>
    <xf numFmtId="0" fontId="9" fillId="3" borderId="25" xfId="28" applyFont="1" applyFill="1" applyBorder="1" applyAlignment="1">
      <alignment horizontal="center"/>
      <protection/>
    </xf>
    <xf numFmtId="0" fontId="9" fillId="3" borderId="26" xfId="28" applyFont="1" applyFill="1" applyBorder="1" applyAlignment="1">
      <alignment horizontal="center"/>
      <protection/>
    </xf>
    <xf numFmtId="3" fontId="9" fillId="0" borderId="24" xfId="28" applyNumberFormat="1" applyFont="1" applyFill="1" applyBorder="1" applyAlignment="1">
      <alignment horizontal="right" vertical="center"/>
      <protection/>
    </xf>
    <xf numFmtId="3" fontId="9" fillId="0" borderId="25" xfId="28" applyNumberFormat="1" applyFont="1" applyFill="1" applyBorder="1" applyAlignment="1">
      <alignment horizontal="right" vertical="center"/>
      <protection/>
    </xf>
    <xf numFmtId="3" fontId="9" fillId="0" borderId="26" xfId="28" applyNumberFormat="1" applyFont="1" applyFill="1" applyBorder="1" applyAlignment="1">
      <alignment horizontal="right" vertical="center"/>
      <protection/>
    </xf>
    <xf numFmtId="0" fontId="9" fillId="0" borderId="24" xfId="28" applyFont="1" applyFill="1" applyBorder="1" applyAlignment="1">
      <alignment horizontal="center"/>
      <protection/>
    </xf>
    <xf numFmtId="0" fontId="9" fillId="0" borderId="25" xfId="28" applyFont="1" applyFill="1" applyBorder="1" applyAlignment="1">
      <alignment horizontal="center"/>
      <protection/>
    </xf>
    <xf numFmtId="0" fontId="9" fillId="0" borderId="26" xfId="28" applyFont="1" applyFill="1" applyBorder="1" applyAlignment="1">
      <alignment horizontal="center"/>
      <protection/>
    </xf>
    <xf numFmtId="0" fontId="9" fillId="0" borderId="24" xfId="28" applyFont="1" applyBorder="1" applyAlignment="1" quotePrefix="1">
      <alignment horizontal="center" vertical="center"/>
      <protection/>
    </xf>
    <xf numFmtId="0" fontId="9" fillId="0" borderId="26" xfId="28" applyFont="1" applyBorder="1" applyAlignment="1" quotePrefix="1">
      <alignment horizontal="center" vertical="center"/>
      <protection/>
    </xf>
    <xf numFmtId="0" fontId="9" fillId="0" borderId="20" xfId="28" applyFont="1" applyBorder="1" applyAlignment="1" quotePrefix="1">
      <alignment horizontal="centerContinuous" vertical="center"/>
      <protection/>
    </xf>
    <xf numFmtId="0" fontId="11" fillId="0" borderId="24" xfId="28" applyFont="1" applyBorder="1" applyAlignment="1">
      <alignment horizontal="left" vertical="center" wrapText="1"/>
      <protection/>
    </xf>
    <xf numFmtId="0" fontId="11" fillId="0" borderId="25" xfId="28" applyFont="1" applyBorder="1" applyAlignment="1">
      <alignment horizontal="left" vertical="center" wrapText="1"/>
      <protection/>
    </xf>
    <xf numFmtId="0" fontId="11" fillId="0" borderId="26" xfId="28" applyFont="1" applyBorder="1" applyAlignment="1">
      <alignment horizontal="left" vertical="center" wrapText="1"/>
      <protection/>
    </xf>
    <xf numFmtId="176" fontId="9" fillId="0" borderId="0" xfId="28" applyNumberFormat="1" applyFont="1">
      <alignment/>
      <protection/>
    </xf>
    <xf numFmtId="0" fontId="9" fillId="0" borderId="0" xfId="29" applyFont="1" applyFill="1">
      <alignment/>
      <protection/>
    </xf>
    <xf numFmtId="0" fontId="9" fillId="0" borderId="0" xfId="29" applyFont="1" applyFill="1" applyBorder="1">
      <alignment/>
      <protection/>
    </xf>
    <xf numFmtId="0" fontId="9" fillId="0" borderId="0" xfId="29" applyFont="1" applyFill="1" applyBorder="1" applyAlignment="1">
      <alignment horizontal="centerContinuous" vertical="center"/>
      <protection/>
    </xf>
    <xf numFmtId="0" fontId="9" fillId="0" borderId="23" xfId="29" applyFont="1" applyFill="1" applyBorder="1" applyAlignment="1">
      <alignment horizontal="centerContinuous" vertical="center"/>
      <protection/>
    </xf>
    <xf numFmtId="0" fontId="9" fillId="0" borderId="15" xfId="29" applyFont="1" applyFill="1" applyBorder="1" applyAlignment="1">
      <alignment horizontal="centerContinuous" vertical="center"/>
      <protection/>
    </xf>
    <xf numFmtId="0" fontId="9" fillId="0" borderId="0" xfId="29" applyFont="1" applyFill="1" applyBorder="1" applyAlignment="1">
      <alignment horizontal="centerContinuous"/>
      <protection/>
    </xf>
    <xf numFmtId="0" fontId="9" fillId="0" borderId="0" xfId="29" applyFont="1" applyFill="1" applyAlignment="1">
      <alignment horizontal="centerContinuous"/>
      <protection/>
    </xf>
    <xf numFmtId="0" fontId="10" fillId="0" borderId="0" xfId="29" applyFont="1" applyFill="1" applyAlignment="1">
      <alignment horizontal="center" vertical="center"/>
      <protection/>
    </xf>
    <xf numFmtId="0" fontId="11" fillId="0" borderId="0" xfId="29" applyFont="1" applyFill="1" applyAlignment="1">
      <alignment horizontal="centerContinuous" vertical="center"/>
      <protection/>
    </xf>
    <xf numFmtId="0" fontId="9" fillId="0" borderId="0" xfId="29" applyFont="1" applyFill="1" applyAlignment="1">
      <alignment horizontal="centerContinuous" vertical="center"/>
      <protection/>
    </xf>
    <xf numFmtId="0" fontId="11" fillId="0" borderId="0" xfId="29" applyFont="1" applyFill="1" applyBorder="1" applyAlignment="1">
      <alignment horizontal="center" vertical="center"/>
      <protection/>
    </xf>
    <xf numFmtId="0" fontId="9" fillId="0" borderId="0" xfId="29" applyFont="1" applyFill="1" applyAlignment="1">
      <alignment horizontal="center"/>
      <protection/>
    </xf>
    <xf numFmtId="0" fontId="9" fillId="0" borderId="22" xfId="29" applyFont="1" applyFill="1" applyBorder="1" applyAlignment="1">
      <alignment horizontal="centerContinuous"/>
      <protection/>
    </xf>
    <xf numFmtId="0" fontId="9" fillId="0" borderId="13" xfId="29" applyFont="1" applyFill="1" applyBorder="1">
      <alignment/>
      <protection/>
    </xf>
    <xf numFmtId="0" fontId="9" fillId="0" borderId="14" xfId="29" applyFont="1" applyFill="1" applyBorder="1">
      <alignment/>
      <protection/>
    </xf>
    <xf numFmtId="0" fontId="9" fillId="0" borderId="15" xfId="29" applyFont="1" applyFill="1" applyBorder="1">
      <alignment/>
      <protection/>
    </xf>
    <xf numFmtId="0" fontId="9" fillId="0" borderId="13" xfId="29" applyFont="1" applyFill="1" applyBorder="1" applyAlignment="1">
      <alignment horizontal="centerContinuous" vertical="center"/>
      <protection/>
    </xf>
    <xf numFmtId="0" fontId="11" fillId="0" borderId="13" xfId="29" applyFont="1" applyFill="1" applyBorder="1" applyAlignment="1">
      <alignment horizontal="center" vertical="center"/>
      <protection/>
    </xf>
    <xf numFmtId="0" fontId="11" fillId="0" borderId="14" xfId="29" applyFont="1" applyFill="1" applyBorder="1" applyAlignment="1">
      <alignment horizontal="center" vertical="center"/>
      <protection/>
    </xf>
    <xf numFmtId="0" fontId="11" fillId="0" borderId="15" xfId="29" applyFont="1" applyFill="1" applyBorder="1" applyAlignment="1">
      <alignment horizontal="center" vertical="center"/>
      <protection/>
    </xf>
    <xf numFmtId="0" fontId="9" fillId="0" borderId="23" xfId="29" applyFont="1" applyFill="1" applyBorder="1">
      <alignment/>
      <protection/>
    </xf>
    <xf numFmtId="0" fontId="9" fillId="0" borderId="0" xfId="29" applyFont="1" applyFill="1" applyAlignment="1">
      <alignment horizontal="centerContinuous" vertical="top"/>
      <protection/>
    </xf>
    <xf numFmtId="0" fontId="9" fillId="0" borderId="0" xfId="29" applyFont="1" applyFill="1" applyAlignment="1">
      <alignment vertical="top"/>
      <protection/>
    </xf>
    <xf numFmtId="0" fontId="9" fillId="0" borderId="0" xfId="29" applyFont="1" applyFill="1" applyAlignment="1">
      <alignment horizontal="centerContinuous" vertical="top" wrapText="1"/>
      <protection/>
    </xf>
    <xf numFmtId="0" fontId="9" fillId="0" borderId="0" xfId="29" applyFont="1" applyFill="1" applyBorder="1" applyAlignment="1">
      <alignment vertical="top"/>
      <protection/>
    </xf>
    <xf numFmtId="0" fontId="9" fillId="0" borderId="0" xfId="29" applyFont="1" applyFill="1" applyBorder="1" applyAlignment="1">
      <alignment horizontal="centerContinuous" vertical="top"/>
      <protection/>
    </xf>
    <xf numFmtId="0" fontId="9" fillId="0" borderId="2" xfId="29" applyFont="1" applyFill="1" applyBorder="1" applyAlignment="1">
      <alignment horizontal="center" vertical="top"/>
      <protection/>
    </xf>
    <xf numFmtId="0" fontId="9" fillId="0" borderId="0" xfId="29" applyFont="1" applyFill="1" applyAlignment="1">
      <alignment horizontal="left"/>
      <protection/>
    </xf>
    <xf numFmtId="0" fontId="9" fillId="0" borderId="9" xfId="29" applyFont="1" applyFill="1" applyBorder="1" applyAlignment="1">
      <alignment horizontal="center" vertical="center"/>
      <protection/>
    </xf>
    <xf numFmtId="0" fontId="9" fillId="0" borderId="10" xfId="29" applyFont="1" applyFill="1" applyBorder="1" applyAlignment="1">
      <alignment horizontal="center" vertical="center"/>
      <protection/>
    </xf>
    <xf numFmtId="0" fontId="9" fillId="0" borderId="11" xfId="29" applyFont="1" applyFill="1" applyBorder="1" applyAlignment="1">
      <alignment horizontal="center" vertical="center"/>
      <protection/>
    </xf>
    <xf numFmtId="0" fontId="9" fillId="0" borderId="10" xfId="29" applyFont="1" applyFill="1" applyBorder="1" applyAlignment="1">
      <alignment horizontal="centerContinuous" vertical="center" wrapText="1"/>
      <protection/>
    </xf>
    <xf numFmtId="0" fontId="9" fillId="0" borderId="9" xfId="29" applyFont="1" applyFill="1" applyBorder="1" applyAlignment="1">
      <alignment horizontal="centerContinuous" vertical="center"/>
      <protection/>
    </xf>
    <xf numFmtId="0" fontId="9" fillId="0" borderId="10" xfId="29" applyFont="1" applyFill="1" applyBorder="1" applyAlignment="1">
      <alignment horizontal="centerContinuous" vertical="center"/>
      <protection/>
    </xf>
    <xf numFmtId="0" fontId="9" fillId="0" borderId="11" xfId="29" applyFont="1" applyFill="1" applyBorder="1" applyAlignment="1">
      <alignment horizontal="centerContinuous" vertical="center"/>
      <protection/>
    </xf>
    <xf numFmtId="0" fontId="9" fillId="0" borderId="9" xfId="29" applyFont="1" applyFill="1" applyBorder="1" applyAlignment="1">
      <alignment horizontal="center" vertical="center" wrapText="1"/>
      <protection/>
    </xf>
    <xf numFmtId="0" fontId="9" fillId="0" borderId="10" xfId="29" applyFont="1" applyFill="1" applyBorder="1" applyAlignment="1">
      <alignment horizontal="center" vertical="center" wrapText="1"/>
      <protection/>
    </xf>
    <xf numFmtId="0" fontId="9" fillId="0" borderId="11" xfId="29" applyFont="1" applyFill="1" applyBorder="1" applyAlignment="1">
      <alignment horizontal="center" vertical="center" wrapText="1"/>
      <protection/>
    </xf>
    <xf numFmtId="0" fontId="9" fillId="0" borderId="12" xfId="29" applyFont="1" applyFill="1" applyBorder="1" applyAlignment="1">
      <alignment horizontal="centerContinuous"/>
      <protection/>
    </xf>
    <xf numFmtId="0" fontId="9" fillId="0" borderId="18" xfId="29" applyFont="1" applyFill="1" applyBorder="1" applyAlignment="1">
      <alignment horizontal="centerContinuous"/>
      <protection/>
    </xf>
    <xf numFmtId="0" fontId="9" fillId="0" borderId="19" xfId="29" applyFont="1" applyFill="1" applyBorder="1" applyAlignment="1">
      <alignment horizontal="center" vertical="center"/>
      <protection/>
    </xf>
    <xf numFmtId="0" fontId="9" fillId="0" borderId="20" xfId="29" applyFont="1" applyFill="1" applyBorder="1" applyAlignment="1">
      <alignment horizontal="center" vertical="center"/>
      <protection/>
    </xf>
    <xf numFmtId="0" fontId="9" fillId="0" borderId="21" xfId="29" applyFont="1" applyFill="1" applyBorder="1" applyAlignment="1">
      <alignment horizontal="center" vertical="center"/>
      <protection/>
    </xf>
    <xf numFmtId="0" fontId="9" fillId="0" borderId="19" xfId="29" applyFont="1" applyFill="1" applyBorder="1" applyAlignment="1">
      <alignment horizontal="center" vertical="center" wrapText="1"/>
      <protection/>
    </xf>
    <xf numFmtId="0" fontId="9" fillId="0" borderId="20" xfId="29" applyFont="1" applyFill="1" applyBorder="1" applyAlignment="1">
      <alignment horizontal="center" vertical="center" wrapText="1"/>
      <protection/>
    </xf>
    <xf numFmtId="0" fontId="9" fillId="0" borderId="21" xfId="29" applyFont="1" applyFill="1" applyBorder="1" applyAlignment="1">
      <alignment horizontal="center" vertical="center" wrapText="1"/>
      <protection/>
    </xf>
    <xf numFmtId="0" fontId="9" fillId="0" borderId="27" xfId="29" applyFont="1" applyFill="1" applyBorder="1" applyAlignment="1">
      <alignment horizontal="centerContinuous" vertical="center"/>
      <protection/>
    </xf>
    <xf numFmtId="0" fontId="9" fillId="0" borderId="26" xfId="29" applyFont="1" applyFill="1" applyBorder="1" applyAlignment="1">
      <alignment horizontal="centerContinuous" vertical="center"/>
      <protection/>
    </xf>
    <xf numFmtId="0" fontId="9" fillId="0" borderId="25" xfId="29" applyFont="1" applyFill="1" applyBorder="1" applyAlignment="1">
      <alignment horizontal="centerContinuous" vertical="center"/>
      <protection/>
    </xf>
    <xf numFmtId="0" fontId="9" fillId="0" borderId="24" xfId="29" applyFont="1" applyFill="1" applyBorder="1" applyAlignment="1">
      <alignment horizontal="centerContinuous" vertical="center"/>
      <protection/>
    </xf>
    <xf numFmtId="0" fontId="9" fillId="0" borderId="24" xfId="29" applyFont="1" applyFill="1" applyBorder="1" applyAlignment="1">
      <alignment horizontal="center" vertical="center"/>
      <protection/>
    </xf>
    <xf numFmtId="0" fontId="9" fillId="0" borderId="25" xfId="29" applyFont="1" applyFill="1" applyBorder="1" applyAlignment="1">
      <alignment horizontal="center" vertical="center"/>
      <protection/>
    </xf>
    <xf numFmtId="0" fontId="9" fillId="0" borderId="26" xfId="29" applyFont="1" applyFill="1" applyBorder="1" applyAlignment="1">
      <alignment horizontal="center" vertical="center"/>
      <protection/>
    </xf>
    <xf numFmtId="0" fontId="9" fillId="0" borderId="24" xfId="29" applyFont="1" applyFill="1" applyBorder="1" applyAlignment="1">
      <alignment horizontal="left" vertical="center" wrapText="1"/>
      <protection/>
    </xf>
    <xf numFmtId="0" fontId="9" fillId="0" borderId="25" xfId="29" applyFont="1" applyFill="1" applyBorder="1" applyAlignment="1">
      <alignment horizontal="left" vertical="center" wrapText="1"/>
      <protection/>
    </xf>
    <xf numFmtId="0" fontId="9" fillId="0" borderId="26" xfId="29" applyFont="1" applyFill="1" applyBorder="1" applyAlignment="1">
      <alignment horizontal="left" vertical="center" wrapText="1"/>
      <protection/>
    </xf>
    <xf numFmtId="0" fontId="9" fillId="0" borderId="25" xfId="29" applyFont="1" applyFill="1" applyBorder="1" applyAlignment="1" quotePrefix="1">
      <alignment horizontal="centerContinuous" vertical="center"/>
      <protection/>
    </xf>
    <xf numFmtId="3" fontId="9" fillId="0" borderId="27" xfId="29" applyNumberFormat="1" applyFont="1" applyFill="1" applyBorder="1" applyAlignment="1">
      <alignment horizontal="right" vertical="center"/>
      <protection/>
    </xf>
    <xf numFmtId="0" fontId="9" fillId="0" borderId="27" xfId="29" applyFont="1" applyFill="1" applyBorder="1" applyAlignment="1">
      <alignment horizontal="center"/>
      <protection/>
    </xf>
    <xf numFmtId="0" fontId="9" fillId="0" borderId="24" xfId="29" applyFont="1" applyFill="1" applyBorder="1">
      <alignment/>
      <protection/>
    </xf>
    <xf numFmtId="0" fontId="12" fillId="0" borderId="25" xfId="29" applyFont="1" applyFill="1" applyBorder="1" applyAlignment="1">
      <alignment horizontal="left" vertical="center" wrapText="1"/>
      <protection/>
    </xf>
    <xf numFmtId="0" fontId="9" fillId="0" borderId="25" xfId="29" applyFont="1" applyFill="1" applyBorder="1" applyAlignment="1">
      <alignment horizontal="left" vertical="center" wrapText="1"/>
      <protection/>
    </xf>
    <xf numFmtId="0" fontId="9" fillId="0" borderId="26" xfId="29" applyFont="1" applyFill="1" applyBorder="1" applyAlignment="1">
      <alignment horizontal="left" vertical="center" wrapText="1"/>
      <protection/>
    </xf>
    <xf numFmtId="0" fontId="11" fillId="0" borderId="24" xfId="29" applyFont="1" applyFill="1" applyBorder="1" applyAlignment="1">
      <alignment horizontal="left" vertical="center" wrapText="1"/>
      <protection/>
    </xf>
    <xf numFmtId="0" fontId="11" fillId="0" borderId="25" xfId="29" applyFont="1" applyFill="1" applyBorder="1" applyAlignment="1">
      <alignment horizontal="left" vertical="center" wrapText="1"/>
      <protection/>
    </xf>
    <xf numFmtId="0" fontId="11" fillId="0" borderId="26" xfId="29" applyFont="1" applyFill="1" applyBorder="1" applyAlignment="1">
      <alignment horizontal="left" vertical="center" wrapText="1"/>
      <protection/>
    </xf>
    <xf numFmtId="0" fontId="11" fillId="0" borderId="25" xfId="29" applyFont="1" applyFill="1" applyBorder="1" applyAlignment="1" quotePrefix="1">
      <alignment horizontal="centerContinuous" vertical="center"/>
      <protection/>
    </xf>
    <xf numFmtId="0" fontId="11" fillId="0" borderId="25" xfId="29" applyFont="1" applyFill="1" applyBorder="1" applyAlignment="1">
      <alignment horizontal="centerContinuous" vertical="center"/>
      <protection/>
    </xf>
    <xf numFmtId="3" fontId="11" fillId="0" borderId="27" xfId="29" applyNumberFormat="1" applyFont="1" applyFill="1" applyBorder="1" applyAlignment="1">
      <alignment horizontal="right" vertical="center"/>
      <protection/>
    </xf>
    <xf numFmtId="0" fontId="11" fillId="0" borderId="27" xfId="29" applyFont="1" applyFill="1" applyBorder="1" applyAlignment="1">
      <alignment horizontal="center" vertical="center"/>
      <protection/>
    </xf>
    <xf numFmtId="0" fontId="11" fillId="0" borderId="0" xfId="29" applyFont="1" applyFill="1">
      <alignment/>
      <protection/>
    </xf>
    <xf numFmtId="0" fontId="9" fillId="0" borderId="27" xfId="29" applyFont="1" applyFill="1" applyBorder="1" applyAlignment="1">
      <alignment horizontal="center" vertical="center"/>
      <protection/>
    </xf>
    <xf numFmtId="0" fontId="9" fillId="0" borderId="25" xfId="29" applyFont="1" applyFill="1" applyBorder="1" applyAlignment="1" quotePrefix="1">
      <alignment horizontal="centerContinuous" vertical="center"/>
      <protection/>
    </xf>
    <xf numFmtId="0" fontId="9" fillId="0" borderId="25" xfId="29" applyFont="1" applyFill="1" applyBorder="1" applyAlignment="1">
      <alignment horizontal="centerContinuous" vertical="center"/>
      <protection/>
    </xf>
    <xf numFmtId="0" fontId="13" fillId="0" borderId="24" xfId="29" applyFont="1" applyFill="1" applyBorder="1" applyAlignment="1">
      <alignment horizontal="left" vertical="center" wrapText="1"/>
      <protection/>
    </xf>
    <xf numFmtId="0" fontId="13" fillId="0" borderId="25" xfId="29" applyFont="1" applyFill="1" applyBorder="1" applyAlignment="1">
      <alignment horizontal="left" vertical="center" wrapText="1"/>
      <protection/>
    </xf>
    <xf numFmtId="0" fontId="13" fillId="0" borderId="26" xfId="29" applyFont="1" applyFill="1" applyBorder="1" applyAlignment="1">
      <alignment horizontal="left" vertical="center" wrapText="1"/>
      <protection/>
    </xf>
    <xf numFmtId="3" fontId="9" fillId="0" borderId="24" xfId="29" applyNumberFormat="1" applyFont="1" applyFill="1" applyBorder="1" applyAlignment="1">
      <alignment horizontal="right" vertical="center"/>
      <protection/>
    </xf>
    <xf numFmtId="3" fontId="9" fillId="0" borderId="25" xfId="29" applyNumberFormat="1" applyFont="1" applyFill="1" applyBorder="1" applyAlignment="1">
      <alignment horizontal="right" vertical="center"/>
      <protection/>
    </xf>
    <xf numFmtId="3" fontId="9" fillId="0" borderId="26" xfId="29" applyNumberFormat="1" applyFont="1" applyFill="1" applyBorder="1" applyAlignment="1">
      <alignment horizontal="right" vertical="center"/>
      <protection/>
    </xf>
    <xf numFmtId="0" fontId="9" fillId="0" borderId="0" xfId="29" applyFont="1" applyFill="1" applyAlignment="1">
      <alignment horizontal="center" vertical="center"/>
      <protection/>
    </xf>
    <xf numFmtId="0" fontId="11" fillId="0" borderId="24" xfId="29" applyFont="1" applyFill="1" applyBorder="1" applyAlignment="1">
      <alignment vertical="center" wrapText="1"/>
      <protection/>
    </xf>
    <xf numFmtId="0" fontId="9" fillId="0" borderId="25" xfId="29" applyFont="1" applyFill="1" applyBorder="1" applyAlignment="1">
      <alignment vertical="center"/>
      <protection/>
    </xf>
    <xf numFmtId="0" fontId="9" fillId="0" borderId="26" xfId="29" applyFont="1" applyFill="1" applyBorder="1" applyAlignment="1">
      <alignment vertical="center"/>
      <protection/>
    </xf>
    <xf numFmtId="0" fontId="11" fillId="0" borderId="25" xfId="29" applyFont="1" applyFill="1" applyBorder="1" applyAlignment="1" quotePrefix="1">
      <alignment horizontal="centerContinuous" vertical="center"/>
      <protection/>
    </xf>
    <xf numFmtId="0" fontId="11" fillId="0" borderId="25" xfId="29" applyFont="1" applyFill="1" applyBorder="1" applyAlignment="1">
      <alignment horizontal="centerContinuous" vertical="center"/>
      <protection/>
    </xf>
    <xf numFmtId="0" fontId="13" fillId="0" borderId="24" xfId="29" applyFont="1" applyFill="1" applyBorder="1" applyAlignment="1">
      <alignment horizontal="left" vertical="center" wrapText="1"/>
      <protection/>
    </xf>
    <xf numFmtId="0" fontId="13" fillId="0" borderId="25" xfId="29" applyFont="1" applyFill="1" applyBorder="1" applyAlignment="1">
      <alignment horizontal="left" vertical="center" wrapText="1"/>
      <protection/>
    </xf>
    <xf numFmtId="0" fontId="13" fillId="0" borderId="26" xfId="29" applyFont="1" applyFill="1" applyBorder="1" applyAlignment="1">
      <alignment horizontal="left" vertical="center" wrapText="1"/>
      <protection/>
    </xf>
    <xf numFmtId="0" fontId="9" fillId="0" borderId="0" xfId="29" applyFont="1" applyFill="1" applyBorder="1" applyAlignment="1" quotePrefix="1">
      <alignment horizontal="centerContinuous" vertical="center"/>
      <protection/>
    </xf>
    <xf numFmtId="176" fontId="9" fillId="0" borderId="0" xfId="29" applyNumberFormat="1" applyFont="1" applyFill="1">
      <alignment/>
      <protection/>
    </xf>
    <xf numFmtId="0" fontId="8" fillId="2" borderId="0" xfId="30" applyFill="1">
      <alignment/>
      <protection/>
    </xf>
    <xf numFmtId="0" fontId="8" fillId="2" borderId="0" xfId="30" applyFill="1" applyAlignment="1">
      <alignment horizontal="centerContinuous"/>
      <protection/>
    </xf>
    <xf numFmtId="0" fontId="8" fillId="2" borderId="0" xfId="30" applyFill="1" applyBorder="1" applyAlignment="1">
      <alignment horizontal="centerContinuous"/>
      <protection/>
    </xf>
    <xf numFmtId="0" fontId="20" fillId="2" borderId="0" xfId="30" applyFont="1" applyFill="1" applyAlignment="1">
      <alignment horizontal="centerContinuous" vertical="center"/>
      <protection/>
    </xf>
    <xf numFmtId="0" fontId="8" fillId="2" borderId="0" xfId="30" applyFill="1" applyAlignment="1">
      <alignment horizontal="centerContinuous" vertical="center"/>
      <protection/>
    </xf>
    <xf numFmtId="0" fontId="21" fillId="2" borderId="0" xfId="30" applyFont="1" applyFill="1" applyAlignment="1">
      <alignment horizontal="centerContinuous" vertical="center"/>
      <protection/>
    </xf>
    <xf numFmtId="0" fontId="9" fillId="0" borderId="0" xfId="30" applyFont="1" applyFill="1" applyAlignment="1">
      <alignment horizontal="center"/>
      <protection/>
    </xf>
    <xf numFmtId="0" fontId="8" fillId="2" borderId="22" xfId="30" applyFill="1" applyBorder="1" applyAlignment="1">
      <alignment horizontal="centerContinuous"/>
      <protection/>
    </xf>
    <xf numFmtId="0" fontId="8" fillId="2" borderId="13" xfId="30" applyFill="1" applyBorder="1">
      <alignment/>
      <protection/>
    </xf>
    <xf numFmtId="0" fontId="8" fillId="2" borderId="14" xfId="30" applyFill="1" applyBorder="1">
      <alignment/>
      <protection/>
    </xf>
    <xf numFmtId="0" fontId="8" fillId="2" borderId="15" xfId="30" applyFill="1" applyBorder="1">
      <alignment/>
      <protection/>
    </xf>
    <xf numFmtId="0" fontId="8" fillId="2" borderId="0" xfId="30" applyFill="1" applyBorder="1">
      <alignment/>
      <protection/>
    </xf>
    <xf numFmtId="0" fontId="8" fillId="2" borderId="13" xfId="30" applyFill="1" applyBorder="1" applyAlignment="1">
      <alignment horizontal="centerContinuous" vertical="center"/>
      <protection/>
    </xf>
    <xf numFmtId="0" fontId="8" fillId="2" borderId="15" xfId="30" applyFill="1" applyBorder="1" applyAlignment="1">
      <alignment horizontal="centerContinuous" vertical="center"/>
      <protection/>
    </xf>
    <xf numFmtId="0" fontId="22" fillId="2" borderId="13" xfId="30" applyFont="1" applyFill="1" applyBorder="1" applyAlignment="1">
      <alignment horizontal="center" vertical="center"/>
      <protection/>
    </xf>
    <xf numFmtId="0" fontId="22" fillId="2" borderId="14" xfId="30" applyFont="1" applyFill="1" applyBorder="1" applyAlignment="1">
      <alignment horizontal="center" vertical="center"/>
      <protection/>
    </xf>
    <xf numFmtId="0" fontId="22" fillId="2" borderId="15" xfId="30" applyFont="1" applyFill="1" applyBorder="1" applyAlignment="1">
      <alignment horizontal="center" vertical="center"/>
      <protection/>
    </xf>
    <xf numFmtId="0" fontId="8" fillId="2" borderId="23" xfId="30" applyFill="1" applyBorder="1">
      <alignment/>
      <protection/>
    </xf>
    <xf numFmtId="0" fontId="8" fillId="2" borderId="0" xfId="30" applyFill="1" applyAlignment="1">
      <alignment horizontal="centerContinuous" vertical="top"/>
      <protection/>
    </xf>
    <xf numFmtId="0" fontId="8" fillId="2" borderId="0" xfId="30" applyFill="1" applyAlignment="1">
      <alignment vertical="top"/>
      <protection/>
    </xf>
    <xf numFmtId="0" fontId="8" fillId="2" borderId="0" xfId="30" applyFill="1" applyAlignment="1">
      <alignment horizontal="centerContinuous" vertical="top" wrapText="1"/>
      <protection/>
    </xf>
    <xf numFmtId="0" fontId="8" fillId="2" borderId="0" xfId="30" applyFill="1" applyAlignment="1">
      <alignment horizontal="left"/>
      <protection/>
    </xf>
    <xf numFmtId="0" fontId="8" fillId="2" borderId="9" xfId="30" applyFill="1" applyBorder="1" applyAlignment="1">
      <alignment horizontal="center" vertical="center"/>
      <protection/>
    </xf>
    <xf numFmtId="0" fontId="8" fillId="2" borderId="10" xfId="30" applyFill="1" applyBorder="1" applyAlignment="1">
      <alignment horizontal="center" vertical="center"/>
      <protection/>
    </xf>
    <xf numFmtId="0" fontId="8" fillId="2" borderId="11" xfId="30" applyFill="1" applyBorder="1" applyAlignment="1">
      <alignment horizontal="center" vertical="center"/>
      <protection/>
    </xf>
    <xf numFmtId="0" fontId="8" fillId="2" borderId="9" xfId="30" applyFill="1" applyBorder="1" applyAlignment="1">
      <alignment horizontal="center" vertical="center" wrapText="1"/>
      <protection/>
    </xf>
    <xf numFmtId="0" fontId="8" fillId="2" borderId="11" xfId="30" applyFill="1" applyBorder="1" applyAlignment="1">
      <alignment horizontal="center" vertical="center" wrapText="1"/>
      <protection/>
    </xf>
    <xf numFmtId="0" fontId="8" fillId="2" borderId="9" xfId="30" applyFill="1" applyBorder="1" applyAlignment="1">
      <alignment horizontal="centerContinuous" vertical="center"/>
      <protection/>
    </xf>
    <xf numFmtId="0" fontId="8" fillId="2" borderId="10" xfId="30" applyFill="1" applyBorder="1" applyAlignment="1">
      <alignment horizontal="centerContinuous" vertical="center"/>
      <protection/>
    </xf>
    <xf numFmtId="0" fontId="8" fillId="2" borderId="11" xfId="30" applyFill="1" applyBorder="1" applyAlignment="1">
      <alignment horizontal="centerContinuous" vertical="center"/>
      <protection/>
    </xf>
    <xf numFmtId="0" fontId="8" fillId="2" borderId="19" xfId="30" applyFill="1" applyBorder="1" applyAlignment="1">
      <alignment horizontal="center" vertical="center"/>
      <protection/>
    </xf>
    <xf numFmtId="0" fontId="8" fillId="2" borderId="20" xfId="30" applyFill="1" applyBorder="1" applyAlignment="1">
      <alignment horizontal="center" vertical="center"/>
      <protection/>
    </xf>
    <xf numFmtId="0" fontId="8" fillId="2" borderId="21" xfId="30" applyFill="1" applyBorder="1" applyAlignment="1">
      <alignment horizontal="center" vertical="center"/>
      <protection/>
    </xf>
    <xf numFmtId="0" fontId="8" fillId="2" borderId="19" xfId="30" applyFill="1" applyBorder="1" applyAlignment="1">
      <alignment horizontal="center" vertical="center" wrapText="1"/>
      <protection/>
    </xf>
    <xf numFmtId="0" fontId="8" fillId="2" borderId="21" xfId="30" applyFill="1" applyBorder="1" applyAlignment="1">
      <alignment horizontal="center" vertical="center" wrapText="1"/>
      <protection/>
    </xf>
    <xf numFmtId="0" fontId="8" fillId="2" borderId="27" xfId="30" applyFill="1" applyBorder="1" applyAlignment="1">
      <alignment horizontal="centerContinuous" vertical="center"/>
      <protection/>
    </xf>
    <xf numFmtId="0" fontId="8" fillId="2" borderId="26" xfId="30" applyFill="1" applyBorder="1" applyAlignment="1">
      <alignment horizontal="centerContinuous" vertical="center"/>
      <protection/>
    </xf>
    <xf numFmtId="0" fontId="8" fillId="2" borderId="25" xfId="30" applyFill="1" applyBorder="1" applyAlignment="1">
      <alignment horizontal="centerContinuous" vertical="center"/>
      <protection/>
    </xf>
    <xf numFmtId="0" fontId="8" fillId="2" borderId="24" xfId="30" applyFill="1" applyBorder="1" applyAlignment="1">
      <alignment horizontal="centerContinuous" vertical="center"/>
      <protection/>
    </xf>
    <xf numFmtId="176" fontId="8" fillId="2" borderId="24" xfId="30" applyNumberFormat="1" applyFill="1" applyBorder="1" applyAlignment="1">
      <alignment vertical="center"/>
      <protection/>
    </xf>
    <xf numFmtId="0" fontId="8" fillId="0" borderId="25" xfId="30" applyBorder="1" applyAlignment="1">
      <alignment vertical="center"/>
      <protection/>
    </xf>
    <xf numFmtId="0" fontId="8" fillId="0" borderId="26" xfId="30" applyBorder="1" applyAlignment="1">
      <alignment vertical="center"/>
      <protection/>
    </xf>
    <xf numFmtId="0" fontId="8" fillId="2" borderId="24" xfId="30" applyFont="1" applyFill="1" applyBorder="1" applyAlignment="1" quotePrefix="1">
      <alignment horizontal="center" vertical="center"/>
      <protection/>
    </xf>
    <xf numFmtId="0" fontId="8" fillId="0" borderId="26" xfId="30" applyBorder="1" applyAlignment="1">
      <alignment horizontal="center" vertical="center"/>
      <protection/>
    </xf>
    <xf numFmtId="3" fontId="8" fillId="2" borderId="24" xfId="30" applyNumberFormat="1" applyFill="1" applyBorder="1" applyAlignment="1">
      <alignment horizontal="right" vertical="center"/>
      <protection/>
    </xf>
    <xf numFmtId="3" fontId="8" fillId="0" borderId="25" xfId="30" applyNumberFormat="1" applyBorder="1" applyAlignment="1">
      <alignment horizontal="right" vertical="center"/>
      <protection/>
    </xf>
    <xf numFmtId="3" fontId="8" fillId="0" borderId="26" xfId="30" applyNumberFormat="1" applyBorder="1" applyAlignment="1">
      <alignment horizontal="right" vertical="center"/>
      <protection/>
    </xf>
    <xf numFmtId="0" fontId="8" fillId="2" borderId="19" xfId="30" applyFill="1" applyBorder="1">
      <alignment/>
      <protection/>
    </xf>
    <xf numFmtId="0" fontId="8" fillId="2" borderId="20" xfId="30" applyFill="1" applyBorder="1">
      <alignment/>
      <protection/>
    </xf>
    <xf numFmtId="0" fontId="8" fillId="2" borderId="21" xfId="30" applyFill="1" applyBorder="1">
      <alignment/>
      <protection/>
    </xf>
    <xf numFmtId="176" fontId="22" fillId="2" borderId="24" xfId="30" applyNumberFormat="1" applyFont="1" applyFill="1" applyBorder="1" applyAlignment="1">
      <alignment vertical="center"/>
      <protection/>
    </xf>
    <xf numFmtId="0" fontId="22" fillId="2" borderId="24" xfId="30" applyFont="1" applyFill="1" applyBorder="1" applyAlignment="1" quotePrefix="1">
      <alignment horizontal="center" vertical="center"/>
      <protection/>
    </xf>
    <xf numFmtId="0" fontId="22" fillId="0" borderId="26" xfId="30" applyFont="1" applyBorder="1" applyAlignment="1">
      <alignment horizontal="center" vertical="center"/>
      <protection/>
    </xf>
    <xf numFmtId="3" fontId="22" fillId="4" borderId="24" xfId="30" applyNumberFormat="1" applyFont="1" applyFill="1" applyBorder="1" applyAlignment="1">
      <alignment horizontal="right" vertical="center"/>
      <protection/>
    </xf>
    <xf numFmtId="0" fontId="22" fillId="0" borderId="25" xfId="30" applyFont="1" applyBorder="1" applyAlignment="1">
      <alignment horizontal="right" vertical="center"/>
      <protection/>
    </xf>
    <xf numFmtId="0" fontId="22" fillId="0" borderId="26" xfId="30" applyFont="1" applyBorder="1" applyAlignment="1">
      <alignment horizontal="right" vertical="center"/>
      <protection/>
    </xf>
    <xf numFmtId="0" fontId="8" fillId="4" borderId="20" xfId="30" applyFill="1" applyBorder="1">
      <alignment/>
      <protection/>
    </xf>
    <xf numFmtId="0" fontId="8" fillId="4" borderId="21" xfId="30" applyFill="1" applyBorder="1">
      <alignment/>
      <protection/>
    </xf>
    <xf numFmtId="0" fontId="22" fillId="0" borderId="25" xfId="30" applyFont="1" applyBorder="1" applyAlignment="1">
      <alignment vertical="center"/>
      <protection/>
    </xf>
    <xf numFmtId="0" fontId="22" fillId="0" borderId="26" xfId="30" applyFont="1" applyBorder="1" applyAlignment="1">
      <alignment vertical="center"/>
      <protection/>
    </xf>
    <xf numFmtId="176" fontId="8" fillId="2" borderId="24" xfId="30" applyNumberFormat="1" applyFont="1" applyFill="1" applyBorder="1" applyAlignment="1">
      <alignment vertical="center"/>
      <protection/>
    </xf>
    <xf numFmtId="0" fontId="8" fillId="0" borderId="25" xfId="30" applyFont="1" applyBorder="1" applyAlignment="1">
      <alignment vertical="center"/>
      <protection/>
    </xf>
    <xf numFmtId="0" fontId="8" fillId="0" borderId="26" xfId="30" applyFont="1" applyBorder="1" applyAlignment="1">
      <alignment vertical="center"/>
      <protection/>
    </xf>
    <xf numFmtId="0" fontId="8" fillId="0" borderId="26" xfId="30" applyFont="1" applyBorder="1" applyAlignment="1">
      <alignment horizontal="center" vertical="center"/>
      <protection/>
    </xf>
    <xf numFmtId="176" fontId="8" fillId="2" borderId="24" xfId="30" applyNumberFormat="1" applyFont="1" applyFill="1" applyBorder="1" applyAlignment="1">
      <alignment vertical="center"/>
      <protection/>
    </xf>
    <xf numFmtId="0" fontId="8" fillId="0" borderId="25" xfId="30" applyFont="1" applyBorder="1" applyAlignment="1">
      <alignment vertical="center"/>
      <protection/>
    </xf>
    <xf numFmtId="0" fontId="8" fillId="0" borderId="26" xfId="30" applyFont="1" applyBorder="1" applyAlignment="1">
      <alignment vertical="center"/>
      <protection/>
    </xf>
    <xf numFmtId="176" fontId="22" fillId="2" borderId="25" xfId="30" applyNumberFormat="1" applyFont="1" applyFill="1" applyBorder="1" applyAlignment="1">
      <alignment vertical="center"/>
      <protection/>
    </xf>
    <xf numFmtId="176" fontId="22" fillId="2" borderId="26" xfId="30" applyNumberFormat="1" applyFont="1" applyFill="1" applyBorder="1" applyAlignment="1">
      <alignment vertical="center"/>
      <protection/>
    </xf>
    <xf numFmtId="176" fontId="23" fillId="2" borderId="24" xfId="30" applyNumberFormat="1" applyFont="1" applyFill="1" applyBorder="1" applyAlignment="1">
      <alignment vertical="center"/>
      <protection/>
    </xf>
    <xf numFmtId="0" fontId="12" fillId="0" borderId="25" xfId="30" applyFont="1" applyBorder="1" applyAlignment="1">
      <alignment vertical="center"/>
      <protection/>
    </xf>
    <xf numFmtId="0" fontId="12" fillId="0" borderId="26" xfId="30" applyFont="1" applyBorder="1" applyAlignment="1">
      <alignment vertical="center"/>
      <protection/>
    </xf>
    <xf numFmtId="0" fontId="8" fillId="4" borderId="25" xfId="30" applyFill="1" applyBorder="1">
      <alignment/>
      <protection/>
    </xf>
    <xf numFmtId="0" fontId="8" fillId="4" borderId="26" xfId="30" applyFill="1" applyBorder="1">
      <alignment/>
      <protection/>
    </xf>
    <xf numFmtId="176" fontId="23" fillId="2" borderId="24" xfId="30" applyNumberFormat="1" applyFont="1" applyFill="1" applyBorder="1" applyAlignment="1">
      <alignment vertical="center" wrapText="1"/>
      <protection/>
    </xf>
    <xf numFmtId="0" fontId="12" fillId="0" borderId="25" xfId="30" applyFont="1" applyBorder="1" applyAlignment="1">
      <alignment vertical="center" wrapText="1"/>
      <protection/>
    </xf>
    <xf numFmtId="0" fontId="12" fillId="0" borderId="26" xfId="30" applyFont="1" applyBorder="1" applyAlignment="1">
      <alignment vertical="center" wrapText="1"/>
      <protection/>
    </xf>
    <xf numFmtId="176" fontId="12" fillId="2" borderId="24" xfId="30" applyNumberFormat="1" applyFont="1" applyFill="1" applyBorder="1" applyAlignment="1">
      <alignment vertical="center"/>
      <protection/>
    </xf>
    <xf numFmtId="0" fontId="12" fillId="2" borderId="24" xfId="30" applyFont="1" applyFill="1" applyBorder="1" applyAlignment="1" quotePrefix="1">
      <alignment horizontal="center" vertical="center"/>
      <protection/>
    </xf>
    <xf numFmtId="0" fontId="12" fillId="0" borderId="26" xfId="30" applyFont="1" applyBorder="1" applyAlignment="1">
      <alignment horizontal="center" vertical="center"/>
      <protection/>
    </xf>
    <xf numFmtId="176" fontId="12" fillId="2" borderId="24" xfId="30" applyNumberFormat="1" applyFont="1" applyFill="1" applyBorder="1" applyAlignment="1">
      <alignment vertical="center" wrapText="1"/>
      <protection/>
    </xf>
    <xf numFmtId="0" fontId="23" fillId="2" borderId="24" xfId="30" applyFont="1" applyFill="1" applyBorder="1" applyAlignment="1" quotePrefix="1">
      <alignment horizontal="center" vertical="center"/>
      <protection/>
    </xf>
    <xf numFmtId="0" fontId="23" fillId="0" borderId="26" xfId="30" applyFont="1" applyBorder="1" applyAlignment="1">
      <alignment horizontal="center" vertical="center"/>
      <protection/>
    </xf>
    <xf numFmtId="0" fontId="23" fillId="2" borderId="24" xfId="30" applyFont="1" applyFill="1" applyBorder="1" applyAlignment="1">
      <alignment horizontal="center" vertical="center"/>
      <protection/>
    </xf>
    <xf numFmtId="3" fontId="24" fillId="0" borderId="24" xfId="30" applyNumberFormat="1" applyFont="1" applyFill="1" applyBorder="1" applyAlignment="1">
      <alignment horizontal="right" vertical="center"/>
      <protection/>
    </xf>
    <xf numFmtId="3" fontId="24" fillId="0" borderId="25" xfId="30" applyNumberFormat="1" applyFont="1" applyFill="1" applyBorder="1" applyAlignment="1">
      <alignment horizontal="right" vertical="center"/>
      <protection/>
    </xf>
    <xf numFmtId="3" fontId="24" fillId="0" borderId="26" xfId="30" applyNumberFormat="1" applyFont="1" applyFill="1" applyBorder="1" applyAlignment="1">
      <alignment horizontal="right" vertical="center"/>
      <protection/>
    </xf>
    <xf numFmtId="176" fontId="8" fillId="2" borderId="0" xfId="30" applyNumberFormat="1" applyFill="1">
      <alignment/>
      <protection/>
    </xf>
    <xf numFmtId="0" fontId="13" fillId="0" borderId="0" xfId="31" applyFont="1" applyFill="1">
      <alignment/>
      <protection/>
    </xf>
    <xf numFmtId="0" fontId="9" fillId="0" borderId="0" xfId="31" applyFont="1" applyFill="1">
      <alignment/>
      <protection/>
    </xf>
    <xf numFmtId="0" fontId="13" fillId="0" borderId="13" xfId="31" applyFont="1" applyFill="1" applyBorder="1">
      <alignment/>
      <protection/>
    </xf>
    <xf numFmtId="0" fontId="13" fillId="0" borderId="15" xfId="31" applyFont="1" applyFill="1" applyBorder="1">
      <alignment/>
      <protection/>
    </xf>
    <xf numFmtId="0" fontId="13" fillId="0" borderId="0" xfId="31" applyFont="1" applyFill="1" applyAlignment="1">
      <alignment horizontal="centerContinuous"/>
      <protection/>
    </xf>
    <xf numFmtId="0" fontId="13" fillId="0" borderId="0" xfId="31" applyFont="1" applyFill="1" applyBorder="1" applyAlignment="1">
      <alignment horizontal="centerContinuous"/>
      <protection/>
    </xf>
    <xf numFmtId="0" fontId="25" fillId="0" borderId="0" xfId="31" applyFont="1" applyFill="1" applyAlignment="1">
      <alignment horizontal="center" vertical="center"/>
      <protection/>
    </xf>
    <xf numFmtId="0" fontId="9" fillId="0" borderId="0" xfId="31" applyFont="1" applyFill="1" applyAlignment="1">
      <alignment horizontal="center"/>
      <protection/>
    </xf>
    <xf numFmtId="0" fontId="13" fillId="0" borderId="14" xfId="31" applyFont="1" applyFill="1" applyBorder="1">
      <alignment/>
      <protection/>
    </xf>
    <xf numFmtId="0" fontId="9" fillId="0" borderId="0" xfId="31" applyFont="1" applyFill="1" applyBorder="1">
      <alignment/>
      <protection/>
    </xf>
    <xf numFmtId="0" fontId="13" fillId="0" borderId="13" xfId="31" applyFont="1" applyFill="1" applyBorder="1" applyAlignment="1">
      <alignment horizontal="centerContinuous" vertical="center"/>
      <protection/>
    </xf>
    <xf numFmtId="0" fontId="13" fillId="0" borderId="15" xfId="31" applyFont="1" applyFill="1" applyBorder="1" applyAlignment="1">
      <alignment horizontal="centerContinuous" vertical="center"/>
      <protection/>
    </xf>
    <xf numFmtId="0" fontId="15" fillId="0" borderId="13" xfId="31" applyFont="1" applyFill="1" applyBorder="1" applyAlignment="1">
      <alignment horizontal="center" vertical="center"/>
      <protection/>
    </xf>
    <xf numFmtId="0" fontId="15" fillId="0" borderId="14" xfId="31" applyFont="1" applyFill="1" applyBorder="1" applyAlignment="1">
      <alignment horizontal="center" vertical="center"/>
      <protection/>
    </xf>
    <xf numFmtId="0" fontId="15" fillId="0" borderId="15" xfId="31" applyFont="1" applyFill="1" applyBorder="1" applyAlignment="1">
      <alignment horizontal="center" vertical="center"/>
      <protection/>
    </xf>
    <xf numFmtId="0" fontId="13" fillId="0" borderId="23" xfId="31" applyFont="1" applyFill="1" applyBorder="1">
      <alignment/>
      <protection/>
    </xf>
    <xf numFmtId="0" fontId="13" fillId="0" borderId="0" xfId="31" applyFont="1" applyFill="1" applyAlignment="1">
      <alignment horizontal="centerContinuous" vertical="top"/>
      <protection/>
    </xf>
    <xf numFmtId="0" fontId="13" fillId="0" borderId="0" xfId="31" applyFont="1" applyFill="1" applyAlignment="1">
      <alignment vertical="top"/>
      <protection/>
    </xf>
    <xf numFmtId="0" fontId="13" fillId="0" borderId="0" xfId="31" applyFont="1" applyFill="1" applyAlignment="1">
      <alignment horizontal="centerContinuous" vertical="top" wrapText="1"/>
      <protection/>
    </xf>
    <xf numFmtId="0" fontId="9" fillId="0" borderId="0" xfId="31" applyFont="1" applyFill="1" applyAlignment="1">
      <alignment vertical="top"/>
      <protection/>
    </xf>
    <xf numFmtId="0" fontId="13" fillId="0" borderId="0" xfId="31" applyFont="1" applyFill="1" applyAlignment="1">
      <alignment horizontal="left"/>
      <protection/>
    </xf>
    <xf numFmtId="0" fontId="13" fillId="0" borderId="1" xfId="31" applyFont="1" applyFill="1" applyBorder="1" applyAlignment="1">
      <alignment horizontal="center" vertical="center" wrapText="1"/>
      <protection/>
    </xf>
    <xf numFmtId="0" fontId="13" fillId="0" borderId="2" xfId="31" applyFont="1" applyFill="1" applyBorder="1" applyAlignment="1">
      <alignment horizontal="center" vertical="center" wrapText="1"/>
      <protection/>
    </xf>
    <xf numFmtId="0" fontId="13" fillId="0" borderId="34" xfId="31" applyFont="1" applyFill="1" applyBorder="1" applyAlignment="1">
      <alignment horizontal="center" vertical="center" wrapText="1"/>
      <protection/>
    </xf>
    <xf numFmtId="0" fontId="9" fillId="0" borderId="35" xfId="31" applyFont="1" applyFill="1" applyBorder="1" applyAlignment="1">
      <alignment horizontal="center" vertical="center" wrapText="1"/>
      <protection/>
    </xf>
    <xf numFmtId="0" fontId="26" fillId="0" borderId="36" xfId="31" applyFont="1" applyFill="1" applyBorder="1" applyAlignment="1">
      <alignment horizontal="center" vertical="center" wrapText="1"/>
      <protection/>
    </xf>
    <xf numFmtId="0" fontId="26" fillId="0" borderId="2" xfId="31" applyFont="1" applyFill="1" applyBorder="1" applyAlignment="1">
      <alignment horizontal="center" vertical="center" wrapText="1"/>
      <protection/>
    </xf>
    <xf numFmtId="0" fontId="26" fillId="0" borderId="34" xfId="31" applyFont="1" applyFill="1" applyBorder="1" applyAlignment="1">
      <alignment horizontal="center" vertical="center" wrapText="1"/>
      <protection/>
    </xf>
    <xf numFmtId="0" fontId="13" fillId="0" borderId="33" xfId="31" applyFont="1" applyFill="1" applyBorder="1" applyAlignment="1">
      <alignment horizontal="center" vertical="center" wrapText="1"/>
      <protection/>
    </xf>
    <xf numFmtId="0" fontId="13" fillId="0" borderId="20" xfId="31" applyFont="1" applyFill="1" applyBorder="1" applyAlignment="1">
      <alignment horizontal="center" vertical="center" wrapText="1"/>
      <protection/>
    </xf>
    <xf numFmtId="0" fontId="13" fillId="0" borderId="21" xfId="31" applyFont="1" applyFill="1" applyBorder="1" applyAlignment="1">
      <alignment horizontal="center" vertical="center" wrapText="1"/>
      <protection/>
    </xf>
    <xf numFmtId="0" fontId="9" fillId="0" borderId="37" xfId="31" applyFont="1" applyFill="1" applyBorder="1" applyAlignment="1">
      <alignment horizontal="center" vertical="center" wrapText="1"/>
      <protection/>
    </xf>
    <xf numFmtId="0" fontId="26" fillId="0" borderId="0" xfId="31" applyFont="1" applyFill="1" applyBorder="1" applyAlignment="1">
      <alignment horizontal="center" vertical="center"/>
      <protection/>
    </xf>
    <xf numFmtId="0" fontId="26" fillId="0" borderId="24" xfId="31" applyFont="1" applyFill="1" applyBorder="1" applyAlignment="1">
      <alignment horizontal="center" vertical="center"/>
      <protection/>
    </xf>
    <xf numFmtId="0" fontId="26" fillId="0" borderId="24" xfId="31" applyFont="1" applyFill="1" applyBorder="1" applyAlignment="1">
      <alignment horizontal="center"/>
      <protection/>
    </xf>
    <xf numFmtId="0" fontId="26" fillId="0" borderId="27" xfId="31" applyFont="1" applyFill="1" applyBorder="1" applyAlignment="1">
      <alignment horizontal="center"/>
      <protection/>
    </xf>
    <xf numFmtId="0" fontId="26" fillId="0" borderId="0" xfId="31" applyFont="1" applyFill="1" applyBorder="1" applyAlignment="1">
      <alignment vertical="center"/>
      <protection/>
    </xf>
    <xf numFmtId="0" fontId="26" fillId="0" borderId="27" xfId="31" applyFont="1" applyFill="1" applyBorder="1" applyAlignment="1">
      <alignment horizontal="center" vertical="center"/>
      <protection/>
    </xf>
    <xf numFmtId="0" fontId="26" fillId="0" borderId="38" xfId="31" applyFont="1" applyFill="1" applyBorder="1" applyAlignment="1">
      <alignment horizontal="center" vertical="center"/>
      <protection/>
    </xf>
    <xf numFmtId="0" fontId="13" fillId="0" borderId="33" xfId="31" applyFont="1" applyFill="1" applyBorder="1" applyAlignment="1">
      <alignment horizontal="centerContinuous" vertical="center"/>
      <protection/>
    </xf>
    <xf numFmtId="0" fontId="13" fillId="0" borderId="20" xfId="31" applyFont="1" applyFill="1" applyBorder="1" applyAlignment="1">
      <alignment horizontal="centerContinuous" vertical="center"/>
      <protection/>
    </xf>
    <xf numFmtId="0" fontId="13" fillId="0" borderId="25" xfId="31" applyFont="1" applyFill="1" applyBorder="1" applyAlignment="1">
      <alignment horizontal="centerContinuous" vertical="center"/>
      <protection/>
    </xf>
    <xf numFmtId="0" fontId="9" fillId="0" borderId="27" xfId="31" applyFont="1" applyFill="1" applyBorder="1" applyAlignment="1">
      <alignment horizontal="center" vertical="center"/>
      <protection/>
    </xf>
    <xf numFmtId="0" fontId="13" fillId="0" borderId="26" xfId="31" applyFont="1" applyFill="1" applyBorder="1" applyAlignment="1">
      <alignment horizontal="centerContinuous" vertical="center"/>
      <protection/>
    </xf>
    <xf numFmtId="0" fontId="13" fillId="0" borderId="39" xfId="31" applyFont="1" applyFill="1" applyBorder="1" applyAlignment="1">
      <alignment horizontal="centerContinuous" vertical="center"/>
      <protection/>
    </xf>
    <xf numFmtId="176" fontId="13" fillId="0" borderId="27" xfId="31" applyNumberFormat="1" applyFont="1" applyFill="1" applyBorder="1" applyAlignment="1">
      <alignment vertical="center"/>
      <protection/>
    </xf>
    <xf numFmtId="0" fontId="13" fillId="0" borderId="27" xfId="31" applyFont="1" applyFill="1" applyBorder="1" applyAlignment="1">
      <alignment vertical="center"/>
      <protection/>
    </xf>
    <xf numFmtId="0" fontId="9" fillId="0" borderId="27" xfId="31" applyFont="1" applyFill="1" applyBorder="1" applyAlignment="1" quotePrefix="1">
      <alignment horizontal="center" vertical="center"/>
      <protection/>
    </xf>
    <xf numFmtId="3" fontId="13" fillId="0" borderId="27" xfId="31" applyNumberFormat="1" applyFont="1" applyFill="1" applyBorder="1" applyAlignment="1">
      <alignment horizontal="right" vertical="center"/>
      <protection/>
    </xf>
    <xf numFmtId="176" fontId="15" fillId="0" borderId="27" xfId="31" applyNumberFormat="1" applyFont="1" applyFill="1" applyBorder="1" applyAlignment="1">
      <alignment vertical="center"/>
      <protection/>
    </xf>
    <xf numFmtId="0" fontId="15" fillId="0" borderId="27" xfId="31" applyFont="1" applyFill="1" applyBorder="1" applyAlignment="1">
      <alignment vertical="center"/>
      <protection/>
    </xf>
    <xf numFmtId="0" fontId="11" fillId="0" borderId="27" xfId="31" applyFont="1" applyFill="1" applyBorder="1" applyAlignment="1" quotePrefix="1">
      <alignment horizontal="center" vertical="center"/>
      <protection/>
    </xf>
    <xf numFmtId="3" fontId="15" fillId="0" borderId="27" xfId="31" applyNumberFormat="1" applyFont="1" applyFill="1" applyBorder="1" applyAlignment="1">
      <alignment horizontal="right" vertical="center"/>
      <protection/>
    </xf>
    <xf numFmtId="0" fontId="15" fillId="0" borderId="0" xfId="31" applyFont="1" applyFill="1">
      <alignment/>
      <protection/>
    </xf>
    <xf numFmtId="176" fontId="9" fillId="0" borderId="27" xfId="31" applyNumberFormat="1" applyFont="1" applyFill="1" applyBorder="1" applyAlignment="1">
      <alignment vertical="center"/>
      <protection/>
    </xf>
    <xf numFmtId="0" fontId="9" fillId="0" borderId="27" xfId="31" applyFont="1" applyFill="1" applyBorder="1" applyAlignment="1">
      <alignment vertical="center"/>
      <protection/>
    </xf>
    <xf numFmtId="176" fontId="9" fillId="0" borderId="27" xfId="31" applyNumberFormat="1" applyFont="1" applyFill="1" applyBorder="1" applyAlignment="1">
      <alignment vertical="center" wrapText="1"/>
      <protection/>
    </xf>
    <xf numFmtId="0" fontId="9" fillId="0" borderId="27" xfId="31" applyFont="1" applyFill="1" applyBorder="1" applyAlignment="1">
      <alignment vertical="center" wrapText="1"/>
      <protection/>
    </xf>
    <xf numFmtId="0" fontId="13" fillId="0" borderId="27" xfId="31" applyFont="1" applyFill="1" applyBorder="1" applyAlignment="1" quotePrefix="1">
      <alignment horizontal="center" vertical="center"/>
      <protection/>
    </xf>
    <xf numFmtId="0" fontId="13" fillId="0" borderId="27" xfId="31" applyFont="1" applyFill="1" applyBorder="1" applyAlignment="1">
      <alignment horizontal="center" vertical="center"/>
      <protection/>
    </xf>
    <xf numFmtId="176" fontId="13" fillId="0" borderId="27" xfId="31" applyNumberFormat="1" applyFont="1" applyFill="1" applyBorder="1" applyAlignment="1">
      <alignment vertical="center" wrapText="1"/>
      <protection/>
    </xf>
    <xf numFmtId="0" fontId="13" fillId="0" borderId="27" xfId="31" applyFont="1" applyFill="1" applyBorder="1" applyAlignment="1">
      <alignment vertical="center" wrapText="1"/>
      <protection/>
    </xf>
    <xf numFmtId="0" fontId="11" fillId="0" borderId="27" xfId="31" applyFont="1" applyFill="1" applyBorder="1" applyAlignment="1">
      <alignment vertical="center" wrapText="1"/>
      <protection/>
    </xf>
    <xf numFmtId="0" fontId="15" fillId="0" borderId="0" xfId="31" applyFont="1" applyFill="1" applyBorder="1">
      <alignment/>
      <protection/>
    </xf>
    <xf numFmtId="0" fontId="9" fillId="0" borderId="27" xfId="31" applyNumberFormat="1" applyFont="1" applyFill="1" applyBorder="1" applyAlignment="1">
      <alignment vertical="center" wrapText="1"/>
      <protection/>
    </xf>
    <xf numFmtId="0" fontId="13" fillId="0" borderId="0" xfId="31" applyFont="1" applyFill="1" applyBorder="1">
      <alignment/>
      <protection/>
    </xf>
    <xf numFmtId="0" fontId="15" fillId="0" borderId="27" xfId="31" applyNumberFormat="1" applyFont="1" applyFill="1" applyBorder="1" applyAlignment="1">
      <alignment horizontal="left" vertical="center" wrapText="1"/>
      <protection/>
    </xf>
    <xf numFmtId="0" fontId="9" fillId="0" borderId="27" xfId="31" applyNumberFormat="1" applyFont="1" applyFill="1" applyBorder="1" applyAlignment="1">
      <alignment horizontal="left" vertical="center" wrapText="1"/>
      <protection/>
    </xf>
    <xf numFmtId="0" fontId="11" fillId="0" borderId="27" xfId="31" applyNumberFormat="1" applyFont="1" applyFill="1" applyBorder="1" applyAlignment="1">
      <alignment horizontal="left" vertical="center" wrapText="1"/>
      <protection/>
    </xf>
    <xf numFmtId="0" fontId="15" fillId="0" borderId="0" xfId="31" applyFont="1" applyFill="1" applyBorder="1">
      <alignment/>
      <protection/>
    </xf>
    <xf numFmtId="176" fontId="11" fillId="0" borderId="27" xfId="31" applyNumberFormat="1" applyFont="1" applyFill="1" applyBorder="1" applyAlignment="1">
      <alignment vertical="center" wrapText="1"/>
      <protection/>
    </xf>
    <xf numFmtId="0" fontId="11" fillId="0" borderId="27" xfId="31" applyFont="1" applyFill="1" applyBorder="1" applyAlignment="1">
      <alignment vertical="center" wrapText="1"/>
      <protection/>
    </xf>
    <xf numFmtId="0" fontId="11" fillId="0" borderId="27" xfId="31" applyFont="1" applyFill="1" applyBorder="1" applyAlignment="1" quotePrefix="1">
      <alignment horizontal="center" vertical="center"/>
      <protection/>
    </xf>
    <xf numFmtId="0" fontId="15" fillId="0" borderId="27" xfId="31" applyFont="1" applyFill="1" applyBorder="1" applyAlignment="1">
      <alignment vertical="center" wrapText="1"/>
      <protection/>
    </xf>
    <xf numFmtId="176" fontId="11" fillId="0" borderId="27" xfId="31" applyNumberFormat="1" applyFont="1" applyFill="1" applyBorder="1" applyAlignment="1">
      <alignment vertical="center" wrapText="1"/>
      <protection/>
    </xf>
    <xf numFmtId="0" fontId="15" fillId="0" borderId="27" xfId="31" applyFont="1" applyFill="1" applyBorder="1" applyAlignment="1">
      <alignment vertical="center" wrapText="1"/>
      <protection/>
    </xf>
    <xf numFmtId="0" fontId="15" fillId="0" borderId="27" xfId="31" applyFont="1" applyFill="1" applyBorder="1" applyAlignment="1">
      <alignment wrapText="1"/>
      <protection/>
    </xf>
    <xf numFmtId="0" fontId="11" fillId="0" borderId="27" xfId="31" applyFont="1" applyFill="1" applyBorder="1" applyAlignment="1">
      <alignment wrapText="1"/>
      <protection/>
    </xf>
    <xf numFmtId="0" fontId="9" fillId="0" borderId="27" xfId="31" applyFont="1" applyFill="1" applyBorder="1" applyAlignment="1">
      <alignment wrapText="1"/>
      <protection/>
    </xf>
    <xf numFmtId="0" fontId="11" fillId="0" borderId="27" xfId="31" applyFont="1" applyFill="1" applyBorder="1" applyAlignment="1">
      <alignment wrapText="1"/>
      <protection/>
    </xf>
    <xf numFmtId="0" fontId="9" fillId="0" borderId="27" xfId="31" applyFont="1" applyFill="1" applyBorder="1" applyAlignment="1">
      <alignment vertical="center" wrapText="1"/>
      <protection/>
    </xf>
    <xf numFmtId="0" fontId="9" fillId="0" borderId="27" xfId="31" applyFont="1" applyFill="1" applyBorder="1" applyAlignment="1">
      <alignment wrapText="1"/>
      <protection/>
    </xf>
    <xf numFmtId="0" fontId="13" fillId="0" borderId="27" xfId="31" applyFont="1" applyFill="1" applyBorder="1" applyAlignment="1">
      <alignment horizontal="left" vertical="center" wrapText="1"/>
      <protection/>
    </xf>
    <xf numFmtId="176" fontId="9" fillId="0" borderId="24" xfId="31" applyNumberFormat="1" applyFont="1" applyFill="1" applyBorder="1" applyAlignment="1">
      <alignment vertical="center" wrapText="1"/>
      <protection/>
    </xf>
    <xf numFmtId="176" fontId="9" fillId="0" borderId="25" xfId="31" applyNumberFormat="1" applyFont="1" applyFill="1" applyBorder="1" applyAlignment="1">
      <alignment vertical="center" wrapText="1"/>
      <protection/>
    </xf>
    <xf numFmtId="176" fontId="9" fillId="0" borderId="26" xfId="31" applyNumberFormat="1" applyFont="1" applyFill="1" applyBorder="1" applyAlignment="1">
      <alignment vertical="center" wrapText="1"/>
      <protection/>
    </xf>
    <xf numFmtId="176" fontId="11" fillId="0" borderId="27" xfId="31" applyNumberFormat="1" applyFont="1" applyFill="1" applyBorder="1" applyAlignment="1">
      <alignment vertical="center"/>
      <protection/>
    </xf>
    <xf numFmtId="0" fontId="11" fillId="0" borderId="27" xfId="31" applyFont="1" applyFill="1" applyBorder="1" applyAlignment="1">
      <alignment vertical="center"/>
      <protection/>
    </xf>
    <xf numFmtId="176" fontId="13" fillId="0" borderId="33" xfId="31" applyNumberFormat="1" applyFont="1" applyFill="1" applyBorder="1" applyAlignment="1">
      <alignment vertical="center"/>
      <protection/>
    </xf>
    <xf numFmtId="176" fontId="13" fillId="0" borderId="20" xfId="31" applyNumberFormat="1" applyFont="1" applyFill="1" applyBorder="1" applyAlignment="1">
      <alignment vertical="center"/>
      <protection/>
    </xf>
    <xf numFmtId="0" fontId="13" fillId="0" borderId="20" xfId="31" applyFont="1" applyFill="1" applyBorder="1" applyAlignment="1">
      <alignment vertical="center"/>
      <protection/>
    </xf>
    <xf numFmtId="0" fontId="9" fillId="0" borderId="20" xfId="31" applyFont="1" applyFill="1" applyBorder="1" applyAlignment="1">
      <alignment horizontal="center" vertical="center"/>
      <protection/>
    </xf>
    <xf numFmtId="0" fontId="13" fillId="0" borderId="20" xfId="31" applyFont="1" applyFill="1" applyBorder="1" applyAlignment="1" quotePrefix="1">
      <alignment horizontal="centerContinuous" vertical="center"/>
      <protection/>
    </xf>
    <xf numFmtId="0" fontId="13" fillId="0" borderId="20" xfId="31" applyFont="1" applyFill="1" applyBorder="1">
      <alignment/>
      <protection/>
    </xf>
    <xf numFmtId="0" fontId="13" fillId="0" borderId="26" xfId="31" applyFont="1" applyFill="1" applyBorder="1">
      <alignment/>
      <protection/>
    </xf>
    <xf numFmtId="176" fontId="13" fillId="0" borderId="25" xfId="31" applyNumberFormat="1" applyFont="1" applyFill="1" applyBorder="1" applyAlignment="1">
      <alignment vertical="center"/>
      <protection/>
    </xf>
    <xf numFmtId="0" fontId="13" fillId="0" borderId="25" xfId="31" applyFont="1" applyFill="1" applyBorder="1" applyAlignment="1">
      <alignment vertical="center"/>
      <protection/>
    </xf>
    <xf numFmtId="0" fontId="13" fillId="0" borderId="26" xfId="31" applyFont="1" applyFill="1" applyBorder="1" applyAlignment="1">
      <alignment vertical="center"/>
      <protection/>
    </xf>
    <xf numFmtId="0" fontId="9" fillId="0" borderId="27" xfId="31" applyFont="1" applyFill="1" applyBorder="1" applyAlignment="1" quotePrefix="1">
      <alignment horizontal="center" vertical="center"/>
      <protection/>
    </xf>
    <xf numFmtId="0" fontId="13" fillId="0" borderId="24" xfId="31" applyFont="1" applyFill="1" applyBorder="1" applyAlignment="1">
      <alignment horizontal="center" vertical="center"/>
      <protection/>
    </xf>
    <xf numFmtId="0" fontId="13" fillId="0" borderId="25" xfId="31" applyFont="1" applyFill="1" applyBorder="1" applyAlignment="1">
      <alignment horizontal="center" vertical="center"/>
      <protection/>
    </xf>
    <xf numFmtId="0" fontId="13" fillId="0" borderId="26" xfId="31" applyFont="1" applyFill="1" applyBorder="1" applyAlignment="1">
      <alignment horizontal="center" vertical="center"/>
      <protection/>
    </xf>
    <xf numFmtId="0" fontId="13" fillId="0" borderId="25" xfId="31" applyFont="1" applyFill="1" applyBorder="1" applyAlignment="1">
      <alignment vertical="center"/>
      <protection/>
    </xf>
    <xf numFmtId="0" fontId="9" fillId="0" borderId="37" xfId="31" applyFont="1" applyFill="1" applyBorder="1" applyAlignment="1" quotePrefix="1">
      <alignment horizontal="center" vertical="center"/>
      <protection/>
    </xf>
    <xf numFmtId="176" fontId="13" fillId="0" borderId="30" xfId="31" applyNumberFormat="1" applyFont="1" applyFill="1" applyBorder="1" applyAlignment="1">
      <alignment vertical="center"/>
      <protection/>
    </xf>
    <xf numFmtId="176" fontId="13" fillId="0" borderId="0" xfId="31" applyNumberFormat="1" applyFont="1" applyFill="1">
      <alignment/>
      <protection/>
    </xf>
    <xf numFmtId="0" fontId="13" fillId="0" borderId="27" xfId="31" applyFont="1" applyFill="1" applyBorder="1" applyAlignment="1">
      <alignment wrapText="1"/>
      <protection/>
    </xf>
    <xf numFmtId="176" fontId="11" fillId="0" borderId="27" xfId="31" applyNumberFormat="1" applyFont="1" applyFill="1" applyBorder="1" applyAlignment="1">
      <alignment vertical="center"/>
      <protection/>
    </xf>
    <xf numFmtId="0" fontId="11" fillId="0" borderId="27" xfId="31" applyFont="1" applyFill="1" applyBorder="1" applyAlignment="1">
      <alignment vertical="center"/>
      <protection/>
    </xf>
    <xf numFmtId="0" fontId="15" fillId="0" borderId="0" xfId="31" applyFont="1" applyFill="1">
      <alignment/>
      <protection/>
    </xf>
    <xf numFmtId="0" fontId="13" fillId="0" borderId="0" xfId="32" applyFont="1" applyFill="1">
      <alignment/>
      <protection/>
    </xf>
    <xf numFmtId="0" fontId="9" fillId="0" borderId="0" xfId="32" applyFont="1" applyFill="1">
      <alignment/>
      <protection/>
    </xf>
    <xf numFmtId="0" fontId="13" fillId="0" borderId="13" xfId="32" applyFont="1" applyFill="1" applyBorder="1">
      <alignment/>
      <protection/>
    </xf>
    <xf numFmtId="0" fontId="13" fillId="0" borderId="15" xfId="32" applyFont="1" applyFill="1" applyBorder="1">
      <alignment/>
      <protection/>
    </xf>
    <xf numFmtId="0" fontId="13" fillId="0" borderId="0" xfId="32" applyFont="1" applyFill="1" applyAlignment="1">
      <alignment horizontal="centerContinuous"/>
      <protection/>
    </xf>
    <xf numFmtId="0" fontId="13" fillId="0" borderId="0" xfId="32" applyFont="1" applyFill="1" applyBorder="1" applyAlignment="1">
      <alignment horizontal="centerContinuous"/>
      <protection/>
    </xf>
    <xf numFmtId="0" fontId="14" fillId="0" borderId="0" xfId="32" applyFont="1" applyFill="1" applyAlignment="1">
      <alignment horizontal="center" vertical="center"/>
      <protection/>
    </xf>
    <xf numFmtId="0" fontId="14" fillId="0" borderId="0" xfId="32" applyFont="1" applyFill="1" applyAlignment="1">
      <alignment horizontal="center" vertical="center"/>
      <protection/>
    </xf>
    <xf numFmtId="0" fontId="10" fillId="0" borderId="0" xfId="32" applyFont="1" applyFill="1" applyAlignment="1">
      <alignment horizontal="center" vertical="center"/>
      <protection/>
    </xf>
    <xf numFmtId="0" fontId="9" fillId="0" borderId="0" xfId="32" applyFont="1" applyFill="1" applyAlignment="1">
      <alignment horizontal="center"/>
      <protection/>
    </xf>
    <xf numFmtId="0" fontId="13" fillId="0" borderId="22" xfId="32" applyFont="1" applyFill="1" applyBorder="1" applyAlignment="1">
      <alignment horizontal="centerContinuous"/>
      <protection/>
    </xf>
    <xf numFmtId="0" fontId="13" fillId="0" borderId="14" xfId="32" applyFont="1" applyFill="1" applyBorder="1">
      <alignment/>
      <protection/>
    </xf>
    <xf numFmtId="0" fontId="9" fillId="0" borderId="0" xfId="32" applyFont="1" applyFill="1" applyBorder="1">
      <alignment/>
      <protection/>
    </xf>
    <xf numFmtId="0" fontId="13" fillId="0" borderId="13" xfId="32" applyFont="1" applyFill="1" applyBorder="1" applyAlignment="1">
      <alignment horizontal="centerContinuous" vertical="center"/>
      <protection/>
    </xf>
    <xf numFmtId="0" fontId="13" fillId="0" borderId="15" xfId="32" applyFont="1" applyFill="1" applyBorder="1" applyAlignment="1">
      <alignment horizontal="centerContinuous" vertical="center"/>
      <protection/>
    </xf>
    <xf numFmtId="0" fontId="15" fillId="0" borderId="13" xfId="32" applyFont="1" applyFill="1" applyBorder="1" applyAlignment="1">
      <alignment horizontal="center" vertical="center"/>
      <protection/>
    </xf>
    <xf numFmtId="0" fontId="15" fillId="0" borderId="14" xfId="32" applyFont="1" applyFill="1" applyBorder="1" applyAlignment="1">
      <alignment horizontal="center" vertical="center"/>
      <protection/>
    </xf>
    <xf numFmtId="0" fontId="15" fillId="0" borderId="15" xfId="32" applyFont="1" applyFill="1" applyBorder="1" applyAlignment="1">
      <alignment horizontal="center" vertical="center"/>
      <protection/>
    </xf>
    <xf numFmtId="0" fontId="13" fillId="0" borderId="23" xfId="32" applyFont="1" applyFill="1" applyBorder="1">
      <alignment/>
      <protection/>
    </xf>
    <xf numFmtId="0" fontId="13" fillId="0" borderId="0" xfId="32" applyFont="1" applyFill="1" applyAlignment="1">
      <alignment horizontal="centerContinuous" vertical="top"/>
      <protection/>
    </xf>
    <xf numFmtId="0" fontId="13" fillId="0" borderId="0" xfId="32" applyFont="1" applyFill="1" applyAlignment="1">
      <alignment vertical="top"/>
      <protection/>
    </xf>
    <xf numFmtId="0" fontId="13" fillId="0" borderId="0" xfId="32" applyFont="1" applyFill="1" applyAlignment="1">
      <alignment horizontal="centerContinuous" vertical="top" wrapText="1"/>
      <protection/>
    </xf>
    <xf numFmtId="0" fontId="9" fillId="0" borderId="0" xfId="32" applyFont="1" applyFill="1" applyAlignment="1">
      <alignment vertical="top"/>
      <protection/>
    </xf>
    <xf numFmtId="0" fontId="13" fillId="0" borderId="0" xfId="32" applyFont="1" applyFill="1" applyAlignment="1">
      <alignment horizontal="left"/>
      <protection/>
    </xf>
    <xf numFmtId="0" fontId="13" fillId="0" borderId="9" xfId="32" applyFont="1" applyFill="1" applyBorder="1" applyAlignment="1">
      <alignment horizontal="center" vertical="center" wrapText="1"/>
      <protection/>
    </xf>
    <xf numFmtId="0" fontId="13" fillId="0" borderId="10" xfId="32" applyFont="1" applyFill="1" applyBorder="1" applyAlignment="1">
      <alignment horizontal="center" vertical="center" wrapText="1"/>
      <protection/>
    </xf>
    <xf numFmtId="0" fontId="13" fillId="0" borderId="11" xfId="32" applyFont="1" applyFill="1" applyBorder="1" applyAlignment="1">
      <alignment horizontal="center" vertical="center" wrapText="1"/>
      <protection/>
    </xf>
    <xf numFmtId="0" fontId="9" fillId="0" borderId="40" xfId="32" applyFont="1" applyFill="1" applyBorder="1" applyAlignment="1">
      <alignment horizontal="center" vertical="center" wrapText="1"/>
      <protection/>
    </xf>
    <xf numFmtId="0" fontId="13" fillId="0" borderId="10" xfId="32" applyFont="1" applyFill="1" applyBorder="1">
      <alignment/>
      <protection/>
    </xf>
    <xf numFmtId="0" fontId="13" fillId="0" borderId="11" xfId="32" applyFont="1" applyFill="1" applyBorder="1">
      <alignment/>
      <protection/>
    </xf>
    <xf numFmtId="0" fontId="13" fillId="0" borderId="9" xfId="32" applyFont="1" applyFill="1" applyBorder="1" applyAlignment="1">
      <alignment horizontal="center" vertical="center"/>
      <protection/>
    </xf>
    <xf numFmtId="0" fontId="13" fillId="0" borderId="10" xfId="32" applyFont="1" applyFill="1" applyBorder="1" applyAlignment="1">
      <alignment horizontal="center" vertical="center"/>
      <protection/>
    </xf>
    <xf numFmtId="0" fontId="13" fillId="0" borderId="11" xfId="32" applyFont="1" applyFill="1" applyBorder="1" applyAlignment="1">
      <alignment horizontal="center" vertical="center"/>
      <protection/>
    </xf>
    <xf numFmtId="0" fontId="13" fillId="0" borderId="19" xfId="32" applyFont="1" applyFill="1" applyBorder="1" applyAlignment="1">
      <alignment horizontal="center" vertical="center" wrapText="1"/>
      <protection/>
    </xf>
    <xf numFmtId="0" fontId="13" fillId="0" borderId="20" xfId="32" applyFont="1" applyFill="1" applyBorder="1" applyAlignment="1">
      <alignment horizontal="center" vertical="center" wrapText="1"/>
      <protection/>
    </xf>
    <xf numFmtId="0" fontId="13" fillId="0" borderId="21" xfId="32" applyFont="1" applyFill="1" applyBorder="1" applyAlignment="1">
      <alignment horizontal="center" vertical="center" wrapText="1"/>
      <protection/>
    </xf>
    <xf numFmtId="0" fontId="9" fillId="0" borderId="37" xfId="32" applyFont="1" applyFill="1" applyBorder="1" applyAlignment="1">
      <alignment horizontal="center" vertical="center" wrapText="1"/>
      <protection/>
    </xf>
    <xf numFmtId="0" fontId="13" fillId="0" borderId="0" xfId="32" applyFont="1" applyFill="1" applyAlignment="1">
      <alignment vertical="center"/>
      <protection/>
    </xf>
    <xf numFmtId="0" fontId="13" fillId="0" borderId="24" xfId="32" applyFont="1" applyFill="1" applyBorder="1" applyAlignment="1">
      <alignment horizontal="center" vertical="center"/>
      <protection/>
    </xf>
    <xf numFmtId="0" fontId="13" fillId="0" borderId="27" xfId="32" applyFont="1" applyFill="1" applyBorder="1" applyAlignment="1">
      <alignment horizontal="center"/>
      <protection/>
    </xf>
    <xf numFmtId="0" fontId="13" fillId="0" borderId="0" xfId="32" applyFont="1" applyFill="1" applyBorder="1" applyAlignment="1">
      <alignment vertical="center"/>
      <protection/>
    </xf>
    <xf numFmtId="0" fontId="13" fillId="0" borderId="27" xfId="32" applyFont="1" applyFill="1" applyBorder="1" applyAlignment="1">
      <alignment horizontal="center" vertical="center"/>
      <protection/>
    </xf>
    <xf numFmtId="0" fontId="13" fillId="0" borderId="0" xfId="32" applyFont="1" applyFill="1" applyAlignment="1">
      <alignment horizontal="center" vertical="center"/>
      <protection/>
    </xf>
    <xf numFmtId="0" fontId="13" fillId="0" borderId="19" xfId="32" applyFont="1" applyFill="1" applyBorder="1" applyAlignment="1">
      <alignment horizontal="center" vertical="center"/>
      <protection/>
    </xf>
    <xf numFmtId="0" fontId="13" fillId="0" borderId="37" xfId="32" applyFont="1" applyFill="1" applyBorder="1" applyAlignment="1">
      <alignment horizontal="center" vertical="center"/>
      <protection/>
    </xf>
    <xf numFmtId="0" fontId="13" fillId="0" borderId="24" xfId="32" applyFont="1" applyFill="1" applyBorder="1" applyAlignment="1">
      <alignment horizontal="centerContinuous" vertical="center"/>
      <protection/>
    </xf>
    <xf numFmtId="0" fontId="13" fillId="0" borderId="25" xfId="32" applyFont="1" applyFill="1" applyBorder="1" applyAlignment="1">
      <alignment horizontal="centerContinuous" vertical="center"/>
      <protection/>
    </xf>
    <xf numFmtId="0" fontId="13" fillId="0" borderId="20" xfId="32" applyFont="1" applyFill="1" applyBorder="1" applyAlignment="1">
      <alignment horizontal="centerContinuous" vertical="center"/>
      <protection/>
    </xf>
    <xf numFmtId="0" fontId="13" fillId="0" borderId="26" xfId="32" applyFont="1" applyFill="1" applyBorder="1" applyAlignment="1">
      <alignment horizontal="centerContinuous" vertical="center"/>
      <protection/>
    </xf>
    <xf numFmtId="0" fontId="9" fillId="0" borderId="27" xfId="32" applyFont="1" applyFill="1" applyBorder="1" applyAlignment="1">
      <alignment horizontal="center" vertical="center"/>
      <protection/>
    </xf>
    <xf numFmtId="0" fontId="13" fillId="0" borderId="27" xfId="32" applyFont="1" applyFill="1" applyBorder="1" applyAlignment="1">
      <alignment vertical="center"/>
      <protection/>
    </xf>
    <xf numFmtId="0" fontId="13" fillId="0" borderId="27" xfId="32" applyFont="1" applyFill="1" applyBorder="1" applyAlignment="1">
      <alignment/>
      <protection/>
    </xf>
    <xf numFmtId="0" fontId="9" fillId="0" borderId="27" xfId="32" applyFont="1" applyFill="1" applyBorder="1" applyAlignment="1" quotePrefix="1">
      <alignment horizontal="center" vertical="center"/>
      <protection/>
    </xf>
    <xf numFmtId="3" fontId="13" fillId="0" borderId="24" xfId="32" applyNumberFormat="1" applyFont="1" applyFill="1" applyBorder="1" applyAlignment="1">
      <alignment horizontal="right" vertical="center"/>
      <protection/>
    </xf>
    <xf numFmtId="3" fontId="13" fillId="0" borderId="25" xfId="32" applyNumberFormat="1" applyFont="1" applyFill="1" applyBorder="1" applyAlignment="1">
      <alignment horizontal="right" vertical="center"/>
      <protection/>
    </xf>
    <xf numFmtId="3" fontId="13" fillId="0" borderId="26" xfId="32" applyNumberFormat="1" applyFont="1" applyFill="1" applyBorder="1" applyAlignment="1">
      <alignment horizontal="right" vertical="center"/>
      <protection/>
    </xf>
    <xf numFmtId="0" fontId="9" fillId="0" borderId="27" xfId="32" applyFont="1" applyFill="1" applyBorder="1" applyAlignment="1">
      <alignment vertical="center" wrapText="1"/>
      <protection/>
    </xf>
    <xf numFmtId="0" fontId="9" fillId="0" borderId="27" xfId="32" applyFont="1" applyFill="1" applyBorder="1" applyAlignment="1">
      <alignment wrapText="1"/>
      <protection/>
    </xf>
    <xf numFmtId="0" fontId="9" fillId="0" borderId="24" xfId="32" applyFont="1" applyFill="1" applyBorder="1" applyAlignment="1">
      <alignment vertical="center" wrapText="1"/>
      <protection/>
    </xf>
    <xf numFmtId="0" fontId="9" fillId="0" borderId="25" xfId="32" applyFont="1" applyFill="1" applyBorder="1" applyAlignment="1">
      <alignment vertical="center" wrapText="1"/>
      <protection/>
    </xf>
    <xf numFmtId="0" fontId="9" fillId="0" borderId="26" xfId="32" applyFont="1" applyFill="1" applyBorder="1" applyAlignment="1">
      <alignment vertical="center" wrapText="1"/>
      <protection/>
    </xf>
    <xf numFmtId="0" fontId="9" fillId="0" borderId="24" xfId="32" applyFont="1" applyFill="1" applyBorder="1" applyAlignment="1">
      <alignment horizontal="left" vertical="center" wrapText="1"/>
      <protection/>
    </xf>
    <xf numFmtId="0" fontId="9" fillId="0" borderId="25" xfId="32" applyFont="1" applyFill="1" applyBorder="1" applyAlignment="1">
      <alignment horizontal="left" vertical="center" wrapText="1"/>
      <protection/>
    </xf>
    <xf numFmtId="0" fontId="9" fillId="0" borderId="26" xfId="32" applyFont="1" applyFill="1" applyBorder="1" applyAlignment="1">
      <alignment horizontal="left" vertical="center" wrapText="1"/>
      <protection/>
    </xf>
    <xf numFmtId="3" fontId="13" fillId="0" borderId="24" xfId="32" applyNumberFormat="1" applyFont="1" applyFill="1" applyBorder="1" applyAlignment="1" quotePrefix="1">
      <alignment horizontal="right" vertical="center"/>
      <protection/>
    </xf>
    <xf numFmtId="3" fontId="13" fillId="0" borderId="25" xfId="32" applyNumberFormat="1" applyFont="1" applyFill="1" applyBorder="1" applyAlignment="1" quotePrefix="1">
      <alignment horizontal="right" vertical="center"/>
      <protection/>
    </xf>
    <xf numFmtId="3" fontId="13" fillId="0" borderId="26" xfId="32" applyNumberFormat="1" applyFont="1" applyFill="1" applyBorder="1" applyAlignment="1" quotePrefix="1">
      <alignment horizontal="right" vertical="center"/>
      <protection/>
    </xf>
    <xf numFmtId="0" fontId="13" fillId="0" borderId="24" xfId="32" applyFont="1" applyFill="1" applyBorder="1" applyAlignment="1">
      <alignment horizontal="left" vertical="center" wrapText="1"/>
      <protection/>
    </xf>
    <xf numFmtId="0" fontId="13" fillId="0" borderId="25" xfId="32" applyFont="1" applyFill="1" applyBorder="1" applyAlignment="1">
      <alignment horizontal="left" vertical="center" wrapText="1"/>
      <protection/>
    </xf>
    <xf numFmtId="0" fontId="13" fillId="0" borderId="26" xfId="32" applyFont="1" applyFill="1" applyBorder="1" applyAlignment="1">
      <alignment horizontal="left" vertical="center" wrapText="1"/>
      <protection/>
    </xf>
    <xf numFmtId="0" fontId="11" fillId="0" borderId="27" xfId="32" applyFont="1" applyFill="1" applyBorder="1" applyAlignment="1">
      <alignment vertical="center" wrapText="1"/>
      <protection/>
    </xf>
    <xf numFmtId="0" fontId="11" fillId="0" borderId="27" xfId="32" applyFont="1" applyFill="1" applyBorder="1" applyAlignment="1">
      <alignment wrapText="1"/>
      <protection/>
    </xf>
    <xf numFmtId="0" fontId="11" fillId="0" borderId="27" xfId="32" applyFont="1" applyFill="1" applyBorder="1" applyAlignment="1" quotePrefix="1">
      <alignment horizontal="center" vertical="center"/>
      <protection/>
    </xf>
    <xf numFmtId="3" fontId="15" fillId="0" borderId="24" xfId="32" applyNumberFormat="1" applyFont="1" applyFill="1" applyBorder="1" applyAlignment="1">
      <alignment horizontal="right" vertical="center"/>
      <protection/>
    </xf>
    <xf numFmtId="3" fontId="15" fillId="0" borderId="25" xfId="32" applyNumberFormat="1" applyFont="1" applyFill="1" applyBorder="1" applyAlignment="1">
      <alignment horizontal="right" vertical="center"/>
      <protection/>
    </xf>
    <xf numFmtId="3" fontId="15" fillId="0" borderId="26" xfId="32" applyNumberFormat="1" applyFont="1" applyFill="1" applyBorder="1" applyAlignment="1">
      <alignment horizontal="right" vertical="center"/>
      <protection/>
    </xf>
    <xf numFmtId="0" fontId="15" fillId="0" borderId="0" xfId="32" applyFont="1" applyFill="1">
      <alignment/>
      <protection/>
    </xf>
    <xf numFmtId="0" fontId="13" fillId="0" borderId="27" xfId="32" applyFont="1" applyFill="1" applyBorder="1" applyAlignment="1">
      <alignment vertical="center" wrapText="1"/>
      <protection/>
    </xf>
    <xf numFmtId="0" fontId="13" fillId="0" borderId="27" xfId="32" applyFont="1" applyFill="1" applyBorder="1" applyAlignment="1">
      <alignment wrapText="1"/>
      <protection/>
    </xf>
    <xf numFmtId="0" fontId="15" fillId="0" borderId="27" xfId="32" applyFont="1" applyFill="1" applyBorder="1" applyAlignment="1">
      <alignment horizontal="left" vertical="center" wrapText="1"/>
      <protection/>
    </xf>
    <xf numFmtId="0" fontId="11" fillId="0" borderId="27" xfId="32" applyFont="1" applyFill="1" applyBorder="1" applyAlignment="1">
      <alignment vertical="center" wrapText="1"/>
      <protection/>
    </xf>
    <xf numFmtId="0" fontId="11" fillId="0" borderId="27" xfId="32" applyFont="1" applyFill="1" applyBorder="1" applyAlignment="1">
      <alignment wrapText="1"/>
      <protection/>
    </xf>
    <xf numFmtId="0" fontId="11" fillId="0" borderId="27" xfId="32" applyFont="1" applyFill="1" applyBorder="1" applyAlignment="1" quotePrefix="1">
      <alignment horizontal="center" vertical="center"/>
      <protection/>
    </xf>
    <xf numFmtId="3" fontId="13" fillId="0" borderId="27" xfId="32" applyNumberFormat="1" applyFont="1" applyFill="1" applyBorder="1" applyAlignment="1" quotePrefix="1">
      <alignment horizontal="right" vertical="center"/>
      <protection/>
    </xf>
    <xf numFmtId="3" fontId="13" fillId="0" borderId="27" xfId="32" applyNumberFormat="1" applyFont="1" applyFill="1" applyBorder="1" applyAlignment="1">
      <alignment horizontal="right" vertical="center"/>
      <protection/>
    </xf>
    <xf numFmtId="0" fontId="15" fillId="0" borderId="27" xfId="32" applyFont="1" applyFill="1" applyBorder="1" applyAlignment="1">
      <alignment vertical="center" wrapText="1"/>
      <protection/>
    </xf>
    <xf numFmtId="0" fontId="15" fillId="0" borderId="27" xfId="32" applyFont="1" applyFill="1" applyBorder="1" applyAlignment="1">
      <alignment wrapText="1"/>
      <protection/>
    </xf>
    <xf numFmtId="0" fontId="13" fillId="0" borderId="0" xfId="32" applyFont="1" applyFill="1" applyBorder="1">
      <alignment/>
      <protection/>
    </xf>
    <xf numFmtId="0" fontId="15" fillId="0" borderId="0" xfId="32" applyFont="1" applyFill="1" applyBorder="1">
      <alignment/>
      <protection/>
    </xf>
    <xf numFmtId="0" fontId="15" fillId="0" borderId="0" xfId="32" applyFont="1" applyFill="1" applyBorder="1">
      <alignment/>
      <protection/>
    </xf>
    <xf numFmtId="0" fontId="13" fillId="0" borderId="27" xfId="32" applyFont="1" applyFill="1" applyBorder="1" applyAlignment="1">
      <alignment vertical="center" wrapText="1"/>
      <protection/>
    </xf>
    <xf numFmtId="0" fontId="13" fillId="0" borderId="27" xfId="32" applyFont="1" applyFill="1" applyBorder="1" applyAlignment="1">
      <alignment wrapText="1"/>
      <protection/>
    </xf>
    <xf numFmtId="0" fontId="15" fillId="0" borderId="0" xfId="32" applyFont="1" applyFill="1">
      <alignment/>
      <protection/>
    </xf>
    <xf numFmtId="0" fontId="11" fillId="0" borderId="27" xfId="32" applyFont="1" applyFill="1" applyBorder="1" applyAlignment="1">
      <alignment horizontal="left" vertical="center" wrapText="1"/>
      <protection/>
    </xf>
    <xf numFmtId="0" fontId="13" fillId="0" borderId="27" xfId="32" applyFont="1" applyFill="1" applyBorder="1" applyAlignment="1">
      <alignment horizontal="left" vertical="center" wrapText="1"/>
      <protection/>
    </xf>
    <xf numFmtId="0" fontId="11" fillId="0" borderId="27" xfId="32" applyFont="1" applyFill="1" applyBorder="1" applyAlignment="1">
      <alignment vertical="center"/>
      <protection/>
    </xf>
    <xf numFmtId="0" fontId="11" fillId="0" borderId="27" xfId="32" applyFont="1" applyFill="1" applyBorder="1" applyAlignment="1">
      <alignment/>
      <protection/>
    </xf>
    <xf numFmtId="0" fontId="15" fillId="0" borderId="27" xfId="32" applyFont="1" applyFill="1" applyBorder="1" applyAlignment="1">
      <alignment vertical="center"/>
      <protection/>
    </xf>
    <xf numFmtId="0" fontId="15" fillId="0" borderId="27" xfId="32" applyFont="1" applyFill="1" applyBorder="1" applyAlignment="1">
      <alignment/>
      <protection/>
    </xf>
    <xf numFmtId="176" fontId="13" fillId="0" borderId="0" xfId="32" applyNumberFormat="1" applyFont="1" applyFill="1">
      <alignment/>
      <protection/>
    </xf>
    <xf numFmtId="0" fontId="9" fillId="0" borderId="0" xfId="33" applyFont="1">
      <alignment/>
      <protection/>
    </xf>
    <xf numFmtId="1" fontId="9" fillId="0" borderId="13" xfId="33" applyNumberFormat="1" applyFont="1" applyBorder="1" applyAlignment="1">
      <alignment horizontal="centerContinuous" vertical="center"/>
      <protection/>
    </xf>
    <xf numFmtId="1" fontId="9" fillId="0" borderId="15" xfId="33" applyNumberFormat="1" applyFont="1" applyBorder="1" applyAlignment="1">
      <alignment horizontal="centerContinuous" vertical="center"/>
      <protection/>
    </xf>
    <xf numFmtId="0" fontId="9" fillId="0" borderId="0" xfId="33" applyFont="1" applyAlignment="1">
      <alignment horizontal="centerContinuous"/>
      <protection/>
    </xf>
    <xf numFmtId="0" fontId="9" fillId="0" borderId="0" xfId="33" applyFont="1" applyBorder="1" applyAlignment="1">
      <alignment horizontal="centerContinuous"/>
      <protection/>
    </xf>
    <xf numFmtId="0" fontId="10" fillId="0" borderId="0" xfId="33" applyFont="1" applyAlignment="1">
      <alignment horizontal="center" vertical="center" wrapText="1"/>
      <protection/>
    </xf>
    <xf numFmtId="0" fontId="9" fillId="0" borderId="0" xfId="33" applyFont="1" applyFill="1" applyAlignment="1">
      <alignment horizontal="center"/>
      <protection/>
    </xf>
    <xf numFmtId="0" fontId="9" fillId="0" borderId="22" xfId="33" applyFont="1" applyBorder="1" applyAlignment="1">
      <alignment horizontal="centerContinuous"/>
      <protection/>
    </xf>
    <xf numFmtId="0" fontId="9" fillId="0" borderId="13" xfId="33" applyFont="1" applyBorder="1">
      <alignment/>
      <protection/>
    </xf>
    <xf numFmtId="0" fontId="9" fillId="0" borderId="14" xfId="33" applyFont="1" applyBorder="1">
      <alignment/>
      <protection/>
    </xf>
    <xf numFmtId="0" fontId="9" fillId="0" borderId="15" xfId="33" applyFont="1" applyBorder="1">
      <alignment/>
      <protection/>
    </xf>
    <xf numFmtId="0" fontId="11" fillId="0" borderId="13" xfId="33" applyFont="1" applyBorder="1" applyAlignment="1">
      <alignment horizontal="centerContinuous" vertical="center"/>
      <protection/>
    </xf>
    <xf numFmtId="0" fontId="11" fillId="0" borderId="15" xfId="33" applyFont="1" applyBorder="1" applyAlignment="1">
      <alignment horizontal="centerContinuous" vertical="center"/>
      <protection/>
    </xf>
    <xf numFmtId="0" fontId="11" fillId="0" borderId="13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/>
      <protection/>
    </xf>
    <xf numFmtId="0" fontId="11" fillId="0" borderId="15" xfId="33" applyFont="1" applyBorder="1" applyAlignment="1">
      <alignment horizontal="center" vertical="center"/>
      <protection/>
    </xf>
    <xf numFmtId="0" fontId="9" fillId="0" borderId="23" xfId="33" applyFont="1" applyBorder="1">
      <alignment/>
      <protection/>
    </xf>
    <xf numFmtId="0" fontId="9" fillId="0" borderId="2" xfId="33" applyFont="1" applyBorder="1" applyAlignment="1">
      <alignment horizontal="center" vertical="top"/>
      <protection/>
    </xf>
    <xf numFmtId="0" fontId="9" fillId="0" borderId="0" xfId="33" applyFont="1" applyAlignment="1">
      <alignment vertical="top"/>
      <protection/>
    </xf>
    <xf numFmtId="0" fontId="9" fillId="0" borderId="2" xfId="33" applyFont="1" applyBorder="1" applyAlignment="1">
      <alignment horizontal="center" vertical="top" wrapText="1"/>
      <protection/>
    </xf>
    <xf numFmtId="0" fontId="9" fillId="0" borderId="0" xfId="33" applyFont="1" applyAlignment="1">
      <alignment horizontal="centerContinuous" vertical="top"/>
      <protection/>
    </xf>
    <xf numFmtId="0" fontId="9" fillId="0" borderId="0" xfId="33" applyFont="1" applyBorder="1" applyAlignment="1">
      <alignment horizontal="right"/>
      <protection/>
    </xf>
    <xf numFmtId="0" fontId="9" fillId="0" borderId="9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9" fillId="0" borderId="9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9" fillId="0" borderId="9" xfId="33" applyFont="1" applyBorder="1" applyAlignment="1">
      <alignment horizontal="centerContinuous" vertical="center"/>
      <protection/>
    </xf>
    <xf numFmtId="0" fontId="9" fillId="0" borderId="10" xfId="33" applyFont="1" applyBorder="1" applyAlignment="1">
      <alignment horizontal="centerContinuous" vertical="center"/>
      <protection/>
    </xf>
    <xf numFmtId="0" fontId="9" fillId="0" borderId="11" xfId="33" applyFont="1" applyBorder="1" applyAlignment="1">
      <alignment horizontal="centerContinuous" vertical="center"/>
      <protection/>
    </xf>
    <xf numFmtId="0" fontId="9" fillId="0" borderId="19" xfId="33" applyFont="1" applyBorder="1" applyAlignment="1">
      <alignment horizontal="center" vertical="center"/>
      <protection/>
    </xf>
    <xf numFmtId="0" fontId="9" fillId="0" borderId="20" xfId="33" applyFont="1" applyBorder="1" applyAlignment="1">
      <alignment horizontal="center" vertical="center"/>
      <protection/>
    </xf>
    <xf numFmtId="0" fontId="9" fillId="0" borderId="21" xfId="33" applyFont="1" applyBorder="1" applyAlignment="1">
      <alignment horizontal="center" vertical="center"/>
      <protection/>
    </xf>
    <xf numFmtId="0" fontId="9" fillId="0" borderId="19" xfId="33" applyFont="1" applyBorder="1" applyAlignment="1">
      <alignment horizontal="center" vertical="center" wrapText="1"/>
      <protection/>
    </xf>
    <xf numFmtId="0" fontId="9" fillId="0" borderId="21" xfId="33" applyFont="1" applyBorder="1" applyAlignment="1">
      <alignment horizontal="center" vertical="center" wrapText="1"/>
      <protection/>
    </xf>
    <xf numFmtId="0" fontId="9" fillId="0" borderId="24" xfId="33" applyFont="1" applyBorder="1" applyAlignment="1">
      <alignment horizontal="centerContinuous" vertical="center"/>
      <protection/>
    </xf>
    <xf numFmtId="0" fontId="9" fillId="0" borderId="25" xfId="33" applyFont="1" applyBorder="1" applyAlignment="1">
      <alignment horizontal="centerContinuous" vertical="center"/>
      <protection/>
    </xf>
    <xf numFmtId="0" fontId="9" fillId="0" borderId="26" xfId="33" applyFont="1" applyBorder="1" applyAlignment="1">
      <alignment horizontal="centerContinuous" vertical="center"/>
      <protection/>
    </xf>
    <xf numFmtId="0" fontId="9" fillId="0" borderId="27" xfId="33" applyFont="1" applyBorder="1" applyAlignment="1">
      <alignment horizontal="left" vertical="center" wrapText="1"/>
      <protection/>
    </xf>
    <xf numFmtId="0" fontId="9" fillId="0" borderId="24" xfId="33" applyFont="1" applyBorder="1" applyAlignment="1" quotePrefix="1">
      <alignment horizontal="centerContinuous" vertical="center"/>
      <protection/>
    </xf>
    <xf numFmtId="3" fontId="9" fillId="0" borderId="27" xfId="33" applyNumberFormat="1" applyFont="1" applyBorder="1" applyAlignment="1">
      <alignment horizontal="right" vertical="center"/>
      <protection/>
    </xf>
    <xf numFmtId="0" fontId="9" fillId="0" borderId="27" xfId="33" applyFont="1" applyBorder="1" applyAlignment="1">
      <alignment horizontal="center"/>
      <protection/>
    </xf>
    <xf numFmtId="0" fontId="11" fillId="0" borderId="27" xfId="33" applyFont="1" applyBorder="1" applyAlignment="1">
      <alignment horizontal="left" vertical="center" wrapText="1"/>
      <protection/>
    </xf>
    <xf numFmtId="0" fontId="11" fillId="0" borderId="24" xfId="33" applyFont="1" applyBorder="1" applyAlignment="1" quotePrefix="1">
      <alignment horizontal="centerContinuous" vertical="center"/>
      <protection/>
    </xf>
    <xf numFmtId="0" fontId="11" fillId="0" borderId="26" xfId="33" applyFont="1" applyBorder="1" applyAlignment="1">
      <alignment horizontal="centerContinuous" vertical="center"/>
      <protection/>
    </xf>
    <xf numFmtId="3" fontId="11" fillId="5" borderId="27" xfId="33" applyNumberFormat="1" applyFont="1" applyFill="1" applyBorder="1" applyAlignment="1">
      <alignment horizontal="right" vertical="center"/>
      <protection/>
    </xf>
    <xf numFmtId="0" fontId="11" fillId="5" borderId="27" xfId="33" applyFont="1" applyFill="1" applyBorder="1" applyAlignment="1">
      <alignment horizontal="center"/>
      <protection/>
    </xf>
    <xf numFmtId="0" fontId="11" fillId="0" borderId="0" xfId="33" applyFont="1">
      <alignment/>
      <protection/>
    </xf>
    <xf numFmtId="0" fontId="9" fillId="0" borderId="27" xfId="33" applyFont="1" applyBorder="1" applyAlignment="1">
      <alignment vertical="center" wrapText="1"/>
      <protection/>
    </xf>
    <xf numFmtId="0" fontId="9" fillId="0" borderId="24" xfId="33" applyFont="1" applyBorder="1" applyAlignment="1" quotePrefix="1">
      <alignment horizontal="center" vertical="center"/>
      <protection/>
    </xf>
    <xf numFmtId="0" fontId="9" fillId="0" borderId="26" xfId="33" applyFont="1" applyBorder="1" applyAlignment="1" quotePrefix="1">
      <alignment horizontal="center" vertical="center"/>
      <protection/>
    </xf>
    <xf numFmtId="49" fontId="13" fillId="0" borderId="27" xfId="33" applyNumberFormat="1" applyFont="1" applyBorder="1" applyAlignment="1">
      <alignment vertical="center" wrapText="1"/>
      <protection/>
    </xf>
    <xf numFmtId="0" fontId="9" fillId="0" borderId="27" xfId="33" applyFont="1" applyBorder="1" applyAlignment="1" quotePrefix="1">
      <alignment horizontal="left" vertical="center" wrapText="1"/>
      <protection/>
    </xf>
    <xf numFmtId="49" fontId="9" fillId="0" borderId="27" xfId="33" applyNumberFormat="1" applyFont="1" applyBorder="1" applyAlignment="1">
      <alignment vertical="center" wrapText="1"/>
      <protection/>
    </xf>
    <xf numFmtId="176" fontId="9" fillId="0" borderId="0" xfId="33" applyNumberFormat="1" applyFont="1">
      <alignment/>
      <protection/>
    </xf>
    <xf numFmtId="0" fontId="12" fillId="0" borderId="0" xfId="34" applyFont="1">
      <alignment/>
      <protection/>
    </xf>
    <xf numFmtId="0" fontId="12" fillId="0" borderId="0" xfId="34" applyFont="1" applyBorder="1">
      <alignment/>
      <protection/>
    </xf>
    <xf numFmtId="0" fontId="12" fillId="0" borderId="0" xfId="34" applyFont="1" applyBorder="1" applyAlignment="1">
      <alignment horizontal="centerContinuous"/>
      <protection/>
    </xf>
    <xf numFmtId="0" fontId="28" fillId="0" borderId="0" xfId="34" applyFont="1" applyAlignment="1">
      <alignment horizontal="centerContinuous" vertical="center"/>
      <protection/>
    </xf>
    <xf numFmtId="0" fontId="29" fillId="0" borderId="0" xfId="34" applyFont="1" applyAlignment="1">
      <alignment horizontal="centerContinuous" vertical="center"/>
      <protection/>
    </xf>
    <xf numFmtId="0" fontId="29" fillId="0" borderId="0" xfId="34" applyFont="1">
      <alignment/>
      <protection/>
    </xf>
    <xf numFmtId="0" fontId="9" fillId="0" borderId="0" xfId="34" applyFont="1" applyFill="1" applyAlignment="1">
      <alignment horizontal="center"/>
      <protection/>
    </xf>
    <xf numFmtId="0" fontId="12" fillId="0" borderId="22" xfId="34" applyFont="1" applyBorder="1" applyAlignment="1">
      <alignment horizontal="centerContinuous"/>
      <protection/>
    </xf>
    <xf numFmtId="0" fontId="12" fillId="0" borderId="13" xfId="34" applyFont="1" applyBorder="1">
      <alignment/>
      <protection/>
    </xf>
    <xf numFmtId="0" fontId="12" fillId="0" borderId="14" xfId="34" applyFont="1" applyBorder="1">
      <alignment/>
      <protection/>
    </xf>
    <xf numFmtId="0" fontId="12" fillId="0" borderId="15" xfId="34" applyFont="1" applyBorder="1">
      <alignment/>
      <protection/>
    </xf>
    <xf numFmtId="0" fontId="12" fillId="0" borderId="13" xfId="34" applyFont="1" applyBorder="1" applyAlignment="1">
      <alignment horizontal="centerContinuous" vertical="center"/>
      <protection/>
    </xf>
    <xf numFmtId="0" fontId="12" fillId="0" borderId="15" xfId="34" applyFont="1" applyBorder="1" applyAlignment="1">
      <alignment horizontal="centerContinuous" vertical="center"/>
      <protection/>
    </xf>
    <xf numFmtId="0" fontId="23" fillId="0" borderId="13" xfId="34" applyFont="1" applyBorder="1" applyAlignment="1">
      <alignment horizontal="center" vertical="center"/>
      <protection/>
    </xf>
    <xf numFmtId="0" fontId="23" fillId="0" borderId="14" xfId="34" applyFont="1" applyBorder="1" applyAlignment="1">
      <alignment horizontal="center" vertical="center"/>
      <protection/>
    </xf>
    <xf numFmtId="0" fontId="22" fillId="0" borderId="15" xfId="34" applyFont="1" applyBorder="1" applyAlignment="1">
      <alignment horizontal="center" vertical="center"/>
      <protection/>
    </xf>
    <xf numFmtId="0" fontId="12" fillId="0" borderId="23" xfId="34" applyFont="1" applyBorder="1">
      <alignment/>
      <protection/>
    </xf>
    <xf numFmtId="0" fontId="12" fillId="0" borderId="0" xfId="34" applyFont="1" applyAlignment="1">
      <alignment horizontal="centerContinuous" vertical="top"/>
      <protection/>
    </xf>
    <xf numFmtId="0" fontId="12" fillId="0" borderId="0" xfId="34" applyFont="1" applyAlignment="1">
      <alignment vertical="top"/>
      <protection/>
    </xf>
    <xf numFmtId="0" fontId="12" fillId="0" borderId="0" xfId="34" applyFont="1" applyAlignment="1">
      <alignment horizontal="centerContinuous" vertical="top" wrapText="1"/>
      <protection/>
    </xf>
    <xf numFmtId="0" fontId="30" fillId="0" borderId="9" xfId="34" applyFont="1" applyBorder="1" applyAlignment="1">
      <alignment horizontal="center" vertical="center" wrapText="1"/>
      <protection/>
    </xf>
    <xf numFmtId="0" fontId="30" fillId="0" borderId="10" xfId="34" applyFont="1" applyBorder="1" applyAlignment="1">
      <alignment horizontal="center" vertical="center" wrapText="1"/>
      <protection/>
    </xf>
    <xf numFmtId="0" fontId="30" fillId="0" borderId="11" xfId="34" applyFont="1" applyBorder="1" applyAlignment="1">
      <alignment horizontal="center" vertical="center" wrapText="1"/>
      <protection/>
    </xf>
    <xf numFmtId="0" fontId="12" fillId="0" borderId="40" xfId="34" applyFont="1" applyBorder="1" applyAlignment="1">
      <alignment horizontal="center" vertical="center" wrapText="1"/>
      <protection/>
    </xf>
    <xf numFmtId="0" fontId="12" fillId="0" borderId="9" xfId="34" applyFont="1" applyFill="1" applyBorder="1" applyAlignment="1">
      <alignment horizontal="center" vertical="center" wrapText="1"/>
      <protection/>
    </xf>
    <xf numFmtId="0" fontId="12" fillId="0" borderId="10" xfId="34" applyFont="1" applyFill="1" applyBorder="1" applyAlignment="1">
      <alignment horizontal="center" vertical="center" wrapText="1"/>
      <protection/>
    </xf>
    <xf numFmtId="0" fontId="12" fillId="0" borderId="11" xfId="34" applyFont="1" applyFill="1" applyBorder="1" applyAlignment="1">
      <alignment horizontal="center" vertical="center" wrapText="1"/>
      <protection/>
    </xf>
    <xf numFmtId="0" fontId="12" fillId="0" borderId="10" xfId="34" applyFont="1" applyFill="1" applyBorder="1" applyAlignment="1">
      <alignment vertical="center" wrapText="1"/>
      <protection/>
    </xf>
    <xf numFmtId="0" fontId="12" fillId="0" borderId="10" xfId="34" applyFont="1" applyFill="1" applyBorder="1" applyAlignment="1">
      <alignment horizontal="centerContinuous" vertical="center" wrapText="1"/>
      <protection/>
    </xf>
    <xf numFmtId="0" fontId="12" fillId="0" borderId="10" xfId="34" applyFont="1" applyFill="1" applyBorder="1" applyAlignment="1">
      <alignment horizontal="centerContinuous" vertical="center"/>
      <protection/>
    </xf>
    <xf numFmtId="0" fontId="12" fillId="0" borderId="11" xfId="34" applyFont="1" applyFill="1" applyBorder="1" applyAlignment="1">
      <alignment horizontal="centerContinuous" vertical="center"/>
      <protection/>
    </xf>
    <xf numFmtId="0" fontId="12" fillId="0" borderId="11" xfId="34" applyFont="1" applyFill="1" applyBorder="1">
      <alignment/>
      <protection/>
    </xf>
    <xf numFmtId="0" fontId="12" fillId="0" borderId="10" xfId="34" applyFont="1" applyFill="1" applyBorder="1">
      <alignment/>
      <protection/>
    </xf>
    <xf numFmtId="0" fontId="30" fillId="0" borderId="19" xfId="34" applyFont="1" applyBorder="1" applyAlignment="1">
      <alignment horizontal="center" vertical="center" wrapText="1"/>
      <protection/>
    </xf>
    <xf numFmtId="0" fontId="30" fillId="0" borderId="20" xfId="34" applyFont="1" applyBorder="1" applyAlignment="1">
      <alignment horizontal="center" vertical="center" wrapText="1"/>
      <protection/>
    </xf>
    <xf numFmtId="0" fontId="30" fillId="0" borderId="21" xfId="34" applyFont="1" applyBorder="1" applyAlignment="1">
      <alignment horizontal="center" vertical="center" wrapText="1"/>
      <protection/>
    </xf>
    <xf numFmtId="0" fontId="12" fillId="0" borderId="37" xfId="34" applyFont="1" applyBorder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/>
      <protection/>
    </xf>
    <xf numFmtId="0" fontId="12" fillId="0" borderId="24" xfId="34" applyFont="1" applyFill="1" applyBorder="1" applyAlignment="1">
      <alignment horizontal="center" vertical="center"/>
      <protection/>
    </xf>
    <xf numFmtId="0" fontId="12" fillId="0" borderId="24" xfId="34" applyFont="1" applyFill="1" applyBorder="1" applyAlignment="1">
      <alignment horizontal="center"/>
      <protection/>
    </xf>
    <xf numFmtId="0" fontId="12" fillId="0" borderId="27" xfId="34" applyFont="1" applyFill="1" applyBorder="1" applyAlignment="1">
      <alignment horizontal="center"/>
      <protection/>
    </xf>
    <xf numFmtId="0" fontId="12" fillId="0" borderId="0" xfId="34" applyFont="1" applyFill="1" applyBorder="1" applyAlignment="1">
      <alignment vertical="center"/>
      <protection/>
    </xf>
    <xf numFmtId="0" fontId="12" fillId="0" borderId="27" xfId="34" applyFont="1" applyFill="1" applyBorder="1" applyAlignment="1">
      <alignment horizontal="center" vertical="center"/>
      <protection/>
    </xf>
    <xf numFmtId="0" fontId="12" fillId="0" borderId="0" xfId="34" applyFont="1" applyFill="1" applyAlignment="1">
      <alignment vertical="center"/>
      <protection/>
    </xf>
    <xf numFmtId="0" fontId="12" fillId="0" borderId="19" xfId="34" applyFont="1" applyBorder="1" applyAlignment="1">
      <alignment horizontal="centerContinuous" vertical="center"/>
      <protection/>
    </xf>
    <xf numFmtId="0" fontId="12" fillId="0" borderId="20" xfId="34" applyFont="1" applyBorder="1" applyAlignment="1">
      <alignment horizontal="centerContinuous" vertical="center"/>
      <protection/>
    </xf>
    <xf numFmtId="0" fontId="12" fillId="0" borderId="25" xfId="34" applyFont="1" applyBorder="1" applyAlignment="1">
      <alignment horizontal="centerContinuous" vertical="center"/>
      <protection/>
    </xf>
    <xf numFmtId="0" fontId="12" fillId="0" borderId="27" xfId="34" applyFont="1" applyBorder="1" applyAlignment="1">
      <alignment horizontal="center" vertical="center"/>
      <protection/>
    </xf>
    <xf numFmtId="0" fontId="12" fillId="0" borderId="26" xfId="34" applyFont="1" applyBorder="1" applyAlignment="1">
      <alignment horizontal="centerContinuous" vertical="center"/>
      <protection/>
    </xf>
    <xf numFmtId="176" fontId="12" fillId="0" borderId="24" xfId="34" applyNumberFormat="1" applyFont="1" applyBorder="1" applyAlignment="1">
      <alignment vertical="center"/>
      <protection/>
    </xf>
    <xf numFmtId="0" fontId="12" fillId="0" borderId="25" xfId="34" applyFont="1" applyBorder="1" applyAlignment="1">
      <alignment vertical="center"/>
      <protection/>
    </xf>
    <xf numFmtId="0" fontId="12" fillId="0" borderId="26" xfId="34" applyFont="1" applyBorder="1" applyAlignment="1">
      <alignment vertical="center"/>
      <protection/>
    </xf>
    <xf numFmtId="0" fontId="12" fillId="0" borderId="37" xfId="34" applyFont="1" applyBorder="1" applyAlignment="1" quotePrefix="1">
      <alignment horizontal="center" vertical="center"/>
      <protection/>
    </xf>
    <xf numFmtId="3" fontId="12" fillId="0" borderId="24" xfId="34" applyNumberFormat="1" applyFont="1" applyBorder="1" applyAlignment="1">
      <alignment horizontal="right" vertical="center"/>
      <protection/>
    </xf>
    <xf numFmtId="0" fontId="8" fillId="0" borderId="25" xfId="34" applyBorder="1" applyAlignment="1">
      <alignment horizontal="right" vertical="center"/>
      <protection/>
    </xf>
    <xf numFmtId="0" fontId="8" fillId="0" borderId="26" xfId="34" applyBorder="1" applyAlignment="1">
      <alignment horizontal="right" vertical="center"/>
      <protection/>
    </xf>
    <xf numFmtId="3" fontId="12" fillId="0" borderId="24" xfId="34" applyNumberFormat="1" applyFont="1" applyBorder="1" applyAlignment="1" quotePrefix="1">
      <alignment horizontal="right" vertical="center"/>
      <protection/>
    </xf>
    <xf numFmtId="3" fontId="8" fillId="0" borderId="25" xfId="34" applyNumberFormat="1" applyBorder="1" applyAlignment="1">
      <alignment horizontal="right" vertical="center"/>
      <protection/>
    </xf>
    <xf numFmtId="3" fontId="8" fillId="0" borderId="26" xfId="34" applyNumberFormat="1" applyBorder="1" applyAlignment="1">
      <alignment horizontal="right" vertical="center"/>
      <protection/>
    </xf>
    <xf numFmtId="176" fontId="12" fillId="0" borderId="24" xfId="34" applyNumberFormat="1" applyFont="1" applyBorder="1" applyAlignment="1">
      <alignment vertical="center" wrapText="1"/>
      <protection/>
    </xf>
    <xf numFmtId="0" fontId="12" fillId="0" borderId="25" xfId="34" applyFont="1" applyBorder="1" applyAlignment="1">
      <alignment vertical="center" wrapText="1"/>
      <protection/>
    </xf>
    <xf numFmtId="0" fontId="12" fillId="0" borderId="26" xfId="34" applyFont="1" applyBorder="1" applyAlignment="1">
      <alignment vertical="center" wrapText="1"/>
      <protection/>
    </xf>
    <xf numFmtId="0" fontId="12" fillId="0" borderId="25" xfId="34" applyFont="1" applyBorder="1">
      <alignment/>
      <protection/>
    </xf>
    <xf numFmtId="0" fontId="12" fillId="0" borderId="26" xfId="34" applyFont="1" applyBorder="1">
      <alignment/>
      <protection/>
    </xf>
    <xf numFmtId="176" fontId="23" fillId="0" borderId="24" xfId="34" applyNumberFormat="1" applyFont="1" applyBorder="1" applyAlignment="1">
      <alignment vertical="center"/>
      <protection/>
    </xf>
    <xf numFmtId="0" fontId="23" fillId="0" borderId="37" xfId="34" applyFont="1" applyBorder="1" applyAlignment="1" quotePrefix="1">
      <alignment horizontal="center" vertical="center"/>
      <protection/>
    </xf>
    <xf numFmtId="3" fontId="23" fillId="3" borderId="24" xfId="34" applyNumberFormat="1" applyFont="1" applyFill="1" applyBorder="1" applyAlignment="1">
      <alignment horizontal="right" vertical="center"/>
      <protection/>
    </xf>
    <xf numFmtId="3" fontId="22" fillId="0" borderId="25" xfId="34" applyNumberFormat="1" applyFont="1" applyBorder="1" applyAlignment="1">
      <alignment horizontal="right" vertical="center"/>
      <protection/>
    </xf>
    <xf numFmtId="3" fontId="22" fillId="0" borderId="26" xfId="34" applyNumberFormat="1" applyFont="1" applyBorder="1" applyAlignment="1">
      <alignment horizontal="right" vertical="center"/>
      <protection/>
    </xf>
    <xf numFmtId="3" fontId="12" fillId="3" borderId="24" xfId="34" applyNumberFormat="1" applyFont="1" applyFill="1" applyBorder="1" applyAlignment="1" quotePrefix="1">
      <alignment horizontal="right" vertical="center"/>
      <protection/>
    </xf>
    <xf numFmtId="3" fontId="12" fillId="3" borderId="24" xfId="34" applyNumberFormat="1" applyFont="1" applyFill="1" applyBorder="1" applyAlignment="1">
      <alignment horizontal="right" vertical="center"/>
      <protection/>
    </xf>
    <xf numFmtId="176" fontId="12" fillId="0" borderId="0" xfId="34" applyNumberFormat="1" applyFont="1">
      <alignment/>
      <protection/>
    </xf>
    <xf numFmtId="0" fontId="13" fillId="0" borderId="0" xfId="35" applyFont="1" applyFill="1">
      <alignment/>
      <protection/>
    </xf>
    <xf numFmtId="0" fontId="13" fillId="0" borderId="13" xfId="35" applyFont="1" applyFill="1" applyBorder="1" applyAlignment="1">
      <alignment horizontal="center"/>
      <protection/>
    </xf>
    <xf numFmtId="0" fontId="13" fillId="0" borderId="15" xfId="35" applyFont="1" applyFill="1" applyBorder="1" applyAlignment="1">
      <alignment horizontal="center"/>
      <protection/>
    </xf>
    <xf numFmtId="0" fontId="13" fillId="0" borderId="0" xfId="35" applyFont="1" applyFill="1" applyBorder="1">
      <alignment/>
      <protection/>
    </xf>
    <xf numFmtId="0" fontId="13" fillId="0" borderId="0" xfId="35" applyFont="1" applyFill="1" applyAlignment="1">
      <alignment horizontal="right"/>
      <protection/>
    </xf>
    <xf numFmtId="0" fontId="14" fillId="0" borderId="0" xfId="35" applyFont="1" applyFill="1" applyAlignment="1">
      <alignment horizontal="center" vertical="center" wrapText="1"/>
      <protection/>
    </xf>
    <xf numFmtId="0" fontId="13" fillId="0" borderId="13" xfId="35" applyFont="1" applyFill="1" applyBorder="1">
      <alignment/>
      <protection/>
    </xf>
    <xf numFmtId="0" fontId="13" fillId="0" borderId="14" xfId="35" applyFont="1" applyFill="1" applyBorder="1">
      <alignment/>
      <protection/>
    </xf>
    <xf numFmtId="0" fontId="13" fillId="0" borderId="15" xfId="35" applyFont="1" applyFill="1" applyBorder="1">
      <alignment/>
      <protection/>
    </xf>
    <xf numFmtId="0" fontId="13" fillId="0" borderId="13" xfId="35" applyFont="1" applyFill="1" applyBorder="1" applyAlignment="1">
      <alignment horizontal="center" vertical="center"/>
      <protection/>
    </xf>
    <xf numFmtId="0" fontId="13" fillId="0" borderId="15" xfId="35" applyFont="1" applyFill="1" applyBorder="1" applyAlignment="1">
      <alignment horizontal="center" vertical="center"/>
      <protection/>
    </xf>
    <xf numFmtId="0" fontId="15" fillId="0" borderId="13" xfId="35" applyFont="1" applyFill="1" applyBorder="1" applyAlignment="1">
      <alignment horizontal="center" vertical="center"/>
      <protection/>
    </xf>
    <xf numFmtId="0" fontId="15" fillId="0" borderId="14" xfId="35" applyFont="1" applyFill="1" applyBorder="1" applyAlignment="1">
      <alignment horizontal="center" vertical="center"/>
      <protection/>
    </xf>
    <xf numFmtId="0" fontId="15" fillId="0" borderId="15" xfId="35" applyFont="1" applyFill="1" applyBorder="1" applyAlignment="1">
      <alignment horizontal="center" vertical="center"/>
      <protection/>
    </xf>
    <xf numFmtId="0" fontId="15" fillId="0" borderId="23" xfId="35" applyFont="1" applyFill="1" applyBorder="1">
      <alignment/>
      <protection/>
    </xf>
    <xf numFmtId="0" fontId="9" fillId="0" borderId="0" xfId="35" applyFont="1" applyFill="1" applyAlignment="1">
      <alignment horizontal="center"/>
      <protection/>
    </xf>
    <xf numFmtId="0" fontId="13" fillId="0" borderId="0" xfId="35" applyFont="1" applyFill="1" applyAlignment="1">
      <alignment horizontal="centerContinuous" vertical="top"/>
      <protection/>
    </xf>
    <xf numFmtId="0" fontId="13" fillId="0" borderId="0" xfId="35" applyFont="1" applyFill="1" applyAlignment="1">
      <alignment vertical="top"/>
      <protection/>
    </xf>
    <xf numFmtId="0" fontId="13" fillId="0" borderId="0" xfId="35" applyFont="1" applyFill="1" applyAlignment="1">
      <alignment horizontal="centerContinuous" vertical="top" wrapText="1"/>
      <protection/>
    </xf>
    <xf numFmtId="0" fontId="13" fillId="0" borderId="22" xfId="35" applyFont="1" applyFill="1" applyBorder="1" applyAlignment="1">
      <alignment horizontal="centerContinuous" vertical="center"/>
      <protection/>
    </xf>
    <xf numFmtId="0" fontId="13" fillId="0" borderId="0" xfId="35" applyFont="1" applyFill="1" applyAlignment="1">
      <alignment horizontal="centerContinuous" vertical="center"/>
      <protection/>
    </xf>
    <xf numFmtId="0" fontId="13" fillId="0" borderId="0" xfId="35" applyFont="1" applyFill="1" applyAlignment="1">
      <alignment horizontal="left"/>
      <protection/>
    </xf>
    <xf numFmtId="0" fontId="13" fillId="0" borderId="0" xfId="45" applyFont="1" applyFill="1">
      <alignment/>
      <protection/>
    </xf>
    <xf numFmtId="0" fontId="13" fillId="0" borderId="40" xfId="45" applyFont="1" applyFill="1" applyBorder="1" applyAlignment="1">
      <alignment horizontal="center" vertical="center" wrapText="1"/>
      <protection/>
    </xf>
    <xf numFmtId="0" fontId="13" fillId="0" borderId="27" xfId="45" applyFont="1" applyFill="1" applyBorder="1" applyAlignment="1">
      <alignment horizontal="center" vertical="center" wrapText="1"/>
      <protection/>
    </xf>
    <xf numFmtId="0" fontId="13" fillId="0" borderId="40" xfId="35" applyFont="1" applyFill="1" applyBorder="1" applyAlignment="1">
      <alignment horizontal="center" vertical="center" wrapText="1"/>
      <protection/>
    </xf>
    <xf numFmtId="0" fontId="13" fillId="0" borderId="40" xfId="35" applyFont="1" applyFill="1" applyBorder="1" applyAlignment="1">
      <alignment vertical="center" wrapText="1"/>
      <protection/>
    </xf>
    <xf numFmtId="0" fontId="13" fillId="0" borderId="40" xfId="35" applyFont="1" applyFill="1" applyBorder="1" applyAlignment="1">
      <alignment horizontal="center" vertical="center"/>
      <protection/>
    </xf>
    <xf numFmtId="0" fontId="13" fillId="0" borderId="40" xfId="35" applyFont="1" applyFill="1" applyBorder="1" applyAlignment="1">
      <alignment horizontal="center" wrapText="1"/>
      <protection/>
    </xf>
    <xf numFmtId="0" fontId="13" fillId="0" borderId="41" xfId="45" applyFont="1" applyFill="1" applyBorder="1" applyAlignment="1">
      <alignment horizontal="center" vertical="center" wrapText="1"/>
      <protection/>
    </xf>
    <xf numFmtId="0" fontId="13" fillId="0" borderId="41" xfId="35" applyFont="1" applyFill="1" applyBorder="1" applyAlignment="1">
      <alignment horizontal="center" vertical="center" wrapText="1"/>
      <protection/>
    </xf>
    <xf numFmtId="0" fontId="13" fillId="0" borderId="41" xfId="35" applyFont="1" applyFill="1" applyBorder="1" applyAlignment="1">
      <alignment vertical="center" wrapText="1"/>
      <protection/>
    </xf>
    <xf numFmtId="0" fontId="13" fillId="0" borderId="41" xfId="35" applyFont="1" applyFill="1" applyBorder="1" applyAlignment="1">
      <alignment horizontal="center" vertical="center"/>
      <protection/>
    </xf>
    <xf numFmtId="0" fontId="13" fillId="0" borderId="41" xfId="35" applyFont="1" applyFill="1" applyBorder="1" applyAlignment="1">
      <alignment horizontal="center" wrapText="1"/>
      <protection/>
    </xf>
    <xf numFmtId="0" fontId="13" fillId="0" borderId="37" xfId="45" applyFont="1" applyFill="1" applyBorder="1" applyAlignment="1">
      <alignment horizontal="center" vertical="center" wrapText="1"/>
      <protection/>
    </xf>
    <xf numFmtId="0" fontId="13" fillId="0" borderId="37" xfId="35" applyFont="1" applyFill="1" applyBorder="1" applyAlignment="1">
      <alignment horizontal="center" vertical="center" wrapText="1"/>
      <protection/>
    </xf>
    <xf numFmtId="0" fontId="13" fillId="0" borderId="37" xfId="35" applyFont="1" applyFill="1" applyBorder="1" applyAlignment="1">
      <alignment vertical="center" wrapText="1"/>
      <protection/>
    </xf>
    <xf numFmtId="0" fontId="13" fillId="0" borderId="37" xfId="35" applyFont="1" applyFill="1" applyBorder="1" applyAlignment="1">
      <alignment horizontal="center" vertical="center"/>
      <protection/>
    </xf>
    <xf numFmtId="0" fontId="13" fillId="0" borderId="37" xfId="35" applyFont="1" applyFill="1" applyBorder="1" applyAlignment="1">
      <alignment horizontal="center" wrapText="1"/>
      <protection/>
    </xf>
    <xf numFmtId="0" fontId="13" fillId="0" borderId="27" xfId="45" applyFont="1" applyFill="1" applyBorder="1" applyAlignment="1">
      <alignment horizontal="centerContinuous" vertical="center"/>
      <protection/>
    </xf>
    <xf numFmtId="0" fontId="13" fillId="0" borderId="27" xfId="35" applyFont="1" applyFill="1" applyBorder="1" applyAlignment="1">
      <alignment horizontal="centerContinuous" vertical="center"/>
      <protection/>
    </xf>
    <xf numFmtId="0" fontId="13" fillId="0" borderId="37" xfId="35" applyFont="1" applyFill="1" applyBorder="1" applyAlignment="1">
      <alignment horizontal="centerContinuous" vertical="center"/>
      <protection/>
    </xf>
    <xf numFmtId="0" fontId="13" fillId="0" borderId="27" xfId="35" applyFont="1" applyFill="1" applyBorder="1" applyAlignment="1">
      <alignment horizontal="center" vertical="center"/>
      <protection/>
    </xf>
    <xf numFmtId="0" fontId="15" fillId="0" borderId="27" xfId="45" applyFont="1" applyFill="1" applyBorder="1" applyAlignment="1">
      <alignment horizontal="left" vertical="center"/>
      <protection/>
    </xf>
    <xf numFmtId="0" fontId="13" fillId="0" borderId="27" xfId="45" applyFont="1" applyFill="1" applyBorder="1" applyAlignment="1" quotePrefix="1">
      <alignment horizontal="center" vertical="center"/>
      <protection/>
    </xf>
    <xf numFmtId="0" fontId="13" fillId="0" borderId="27" xfId="45" applyFont="1" applyFill="1" applyBorder="1" applyAlignment="1">
      <alignment horizontal="left" vertical="center"/>
      <protection/>
    </xf>
    <xf numFmtId="3" fontId="13" fillId="0" borderId="27" xfId="35" applyNumberFormat="1" applyFont="1" applyFill="1" applyBorder="1" applyAlignment="1">
      <alignment horizontal="right" vertical="center"/>
      <protection/>
    </xf>
    <xf numFmtId="3" fontId="13" fillId="0" borderId="27" xfId="35" applyNumberFormat="1" applyFont="1" applyFill="1" applyBorder="1" applyAlignment="1">
      <alignment horizontal="right" vertical="center"/>
      <protection/>
    </xf>
    <xf numFmtId="0" fontId="13" fillId="0" borderId="40" xfId="45" applyFont="1" applyFill="1" applyBorder="1" applyAlignment="1" quotePrefix="1">
      <alignment horizontal="center" vertical="center"/>
      <protection/>
    </xf>
    <xf numFmtId="0" fontId="13" fillId="0" borderId="40" xfId="45" applyFont="1" applyFill="1" applyBorder="1" applyAlignment="1">
      <alignment horizontal="left" vertical="center"/>
      <protection/>
    </xf>
    <xf numFmtId="3" fontId="13" fillId="0" borderId="40" xfId="35" applyNumberFormat="1" applyFont="1" applyFill="1" applyBorder="1" applyAlignment="1">
      <alignment horizontal="right" vertical="center"/>
      <protection/>
    </xf>
    <xf numFmtId="3" fontId="13" fillId="0" borderId="40" xfId="35" applyNumberFormat="1" applyFont="1" applyFill="1" applyBorder="1" applyAlignment="1">
      <alignment horizontal="right" vertical="center"/>
      <protection/>
    </xf>
    <xf numFmtId="0" fontId="15" fillId="0" borderId="16" xfId="45" applyFont="1" applyFill="1" applyBorder="1" applyAlignment="1">
      <alignment horizontal="left" vertical="center"/>
      <protection/>
    </xf>
    <xf numFmtId="0" fontId="15" fillId="0" borderId="16" xfId="35" applyFont="1" applyFill="1" applyBorder="1" applyAlignment="1">
      <alignment horizontal="center" vertical="center"/>
      <protection/>
    </xf>
    <xf numFmtId="3" fontId="15" fillId="0" borderId="16" xfId="35" applyNumberFormat="1" applyFont="1" applyFill="1" applyBorder="1" applyAlignment="1">
      <alignment horizontal="right" vertical="center"/>
      <protection/>
    </xf>
    <xf numFmtId="3" fontId="15" fillId="0" borderId="16" xfId="35" applyNumberFormat="1" applyFont="1" applyFill="1" applyBorder="1" applyAlignment="1">
      <alignment horizontal="right" vertical="center"/>
      <protection/>
    </xf>
    <xf numFmtId="0" fontId="15" fillId="0" borderId="0" xfId="35" applyFont="1" applyFill="1" applyBorder="1">
      <alignment/>
      <protection/>
    </xf>
    <xf numFmtId="0" fontId="15" fillId="0" borderId="0" xfId="35" applyFont="1" applyFill="1">
      <alignment/>
      <protection/>
    </xf>
    <xf numFmtId="0" fontId="13" fillId="0" borderId="37" xfId="45" applyFont="1" applyFill="1" applyBorder="1" applyAlignment="1" quotePrefix="1">
      <alignment horizontal="center" vertical="center" wrapText="1"/>
      <protection/>
    </xf>
    <xf numFmtId="0" fontId="13" fillId="0" borderId="37" xfId="45" applyFont="1" applyFill="1" applyBorder="1" applyAlignment="1">
      <alignment horizontal="left" vertical="center"/>
      <protection/>
    </xf>
    <xf numFmtId="3" fontId="13" fillId="0" borderId="37" xfId="35" applyNumberFormat="1" applyFont="1" applyFill="1" applyBorder="1" applyAlignment="1">
      <alignment horizontal="right" vertical="center"/>
      <protection/>
    </xf>
    <xf numFmtId="3" fontId="13" fillId="0" borderId="37" xfId="35" applyNumberFormat="1" applyFont="1" applyFill="1" applyBorder="1" applyAlignment="1">
      <alignment horizontal="right" vertical="center"/>
      <protection/>
    </xf>
    <xf numFmtId="0" fontId="13" fillId="0" borderId="27" xfId="45" applyFont="1" applyFill="1" applyBorder="1" applyAlignment="1" quotePrefix="1">
      <alignment horizontal="center" vertical="center" wrapText="1"/>
      <protection/>
    </xf>
    <xf numFmtId="0" fontId="13" fillId="0" borderId="40" xfId="45" applyFont="1" applyFill="1" applyBorder="1" applyAlignment="1" quotePrefix="1">
      <alignment horizontal="center" vertical="center" wrapText="1"/>
      <protection/>
    </xf>
    <xf numFmtId="0" fontId="15" fillId="0" borderId="31" xfId="45" applyFont="1" applyFill="1" applyBorder="1" applyAlignment="1">
      <alignment horizontal="left" vertical="center" wrapText="1"/>
      <protection/>
    </xf>
    <xf numFmtId="0" fontId="15" fillId="0" borderId="29" xfId="45" applyFont="1" applyFill="1" applyBorder="1" applyAlignment="1">
      <alignment horizontal="left" vertical="center" wrapText="1"/>
      <protection/>
    </xf>
    <xf numFmtId="0" fontId="15" fillId="0" borderId="14" xfId="45" applyFont="1" applyFill="1" applyBorder="1" applyAlignment="1">
      <alignment horizontal="left" vertical="center" wrapText="1"/>
      <protection/>
    </xf>
    <xf numFmtId="3" fontId="13" fillId="0" borderId="16" xfId="35" applyNumberFormat="1" applyFont="1" applyFill="1" applyBorder="1" applyAlignment="1">
      <alignment horizontal="right" vertical="center"/>
      <protection/>
    </xf>
    <xf numFmtId="3" fontId="13" fillId="0" borderId="16" xfId="35" applyNumberFormat="1" applyFont="1" applyFill="1" applyBorder="1" applyAlignment="1">
      <alignment horizontal="right" vertical="center"/>
      <protection/>
    </xf>
    <xf numFmtId="0" fontId="32" fillId="0" borderId="27" xfId="45" applyFont="1" applyFill="1" applyBorder="1" applyAlignment="1">
      <alignment horizontal="left" vertical="center" wrapText="1" indent="2"/>
      <protection/>
    </xf>
    <xf numFmtId="0" fontId="13" fillId="0" borderId="27" xfId="45" applyFont="1" applyFill="1" applyBorder="1" applyAlignment="1">
      <alignment horizontal="left" vertical="center" wrapText="1" indent="2"/>
      <protection/>
    </xf>
    <xf numFmtId="176" fontId="13" fillId="0" borderId="37" xfId="35" applyNumberFormat="1" applyFont="1" applyFill="1" applyBorder="1" applyAlignment="1">
      <alignment horizontal="center" vertical="center" wrapText="1"/>
      <protection/>
    </xf>
    <xf numFmtId="0" fontId="13" fillId="0" borderId="37" xfId="45" applyFont="1" applyFill="1" applyBorder="1" applyAlignment="1">
      <alignment horizontal="left" vertical="center" wrapText="1"/>
      <protection/>
    </xf>
    <xf numFmtId="176" fontId="13" fillId="0" borderId="27" xfId="35" applyNumberFormat="1" applyFont="1" applyFill="1" applyBorder="1" applyAlignment="1">
      <alignment horizontal="center" vertical="center" wrapText="1"/>
      <protection/>
    </xf>
    <xf numFmtId="0" fontId="13" fillId="0" borderId="27" xfId="45" applyFont="1" applyFill="1" applyBorder="1" applyAlignment="1">
      <alignment horizontal="left" vertical="center" wrapText="1"/>
      <protection/>
    </xf>
    <xf numFmtId="0" fontId="13" fillId="0" borderId="40" xfId="45" applyFont="1" applyFill="1" applyBorder="1" applyAlignment="1">
      <alignment horizontal="left" vertical="center" wrapText="1"/>
      <protection/>
    </xf>
    <xf numFmtId="0" fontId="13" fillId="0" borderId="27" xfId="35" applyFont="1" applyFill="1" applyBorder="1" applyAlignment="1">
      <alignment horizontal="center" vertical="center" wrapText="1"/>
      <protection/>
    </xf>
    <xf numFmtId="176" fontId="13" fillId="0" borderId="40" xfId="35" applyNumberFormat="1" applyFont="1" applyFill="1" applyBorder="1" applyAlignment="1">
      <alignment horizontal="center" vertical="center" wrapText="1"/>
      <protection/>
    </xf>
    <xf numFmtId="176" fontId="15" fillId="0" borderId="16" xfId="35" applyNumberFormat="1" applyFont="1" applyFill="1" applyBorder="1" applyAlignment="1">
      <alignment horizontal="left" vertical="center" wrapText="1"/>
      <protection/>
    </xf>
    <xf numFmtId="0" fontId="15" fillId="0" borderId="16" xfId="35" applyFont="1" applyFill="1" applyBorder="1">
      <alignment/>
      <protection/>
    </xf>
    <xf numFmtId="0" fontId="15" fillId="0" borderId="16" xfId="35" applyFont="1" applyFill="1" applyBorder="1" applyAlignment="1">
      <alignment horizontal="left" vertical="center" wrapText="1"/>
      <protection/>
    </xf>
    <xf numFmtId="0" fontId="15" fillId="0" borderId="37" xfId="35" applyFont="1" applyFill="1" applyBorder="1" applyAlignment="1">
      <alignment horizontal="left" vertical="center"/>
      <protection/>
    </xf>
    <xf numFmtId="0" fontId="13" fillId="0" borderId="16" xfId="35" applyFont="1" applyFill="1" applyBorder="1">
      <alignment/>
      <protection/>
    </xf>
    <xf numFmtId="0" fontId="15" fillId="0" borderId="16" xfId="35" applyFont="1" applyFill="1" applyBorder="1" applyAlignment="1">
      <alignment horizontal="left" vertical="center"/>
      <protection/>
    </xf>
    <xf numFmtId="0" fontId="14" fillId="0" borderId="0" xfId="36" applyFont="1" applyAlignment="1">
      <alignment horizontal="center" vertical="center"/>
      <protection/>
    </xf>
    <xf numFmtId="0" fontId="13" fillId="0" borderId="0" xfId="36" applyFont="1">
      <alignment/>
      <protection/>
    </xf>
    <xf numFmtId="0" fontId="15" fillId="0" borderId="0" xfId="36" applyFont="1" applyAlignment="1">
      <alignment horizontal="centerContinuous" vertical="center"/>
      <protection/>
    </xf>
    <xf numFmtId="0" fontId="13" fillId="0" borderId="0" xfId="36" applyFont="1" applyAlignment="1">
      <alignment horizontal="centerContinuous" vertical="center"/>
      <protection/>
    </xf>
    <xf numFmtId="0" fontId="13" fillId="0" borderId="13" xfId="36" applyFont="1" applyBorder="1">
      <alignment/>
      <protection/>
    </xf>
    <xf numFmtId="0" fontId="13" fillId="0" borderId="14" xfId="36" applyFont="1" applyBorder="1">
      <alignment/>
      <protection/>
    </xf>
    <xf numFmtId="0" fontId="13" fillId="0" borderId="15" xfId="36" applyFont="1" applyBorder="1">
      <alignment/>
      <protection/>
    </xf>
    <xf numFmtId="0" fontId="13" fillId="0" borderId="0" xfId="36" applyFont="1" applyBorder="1">
      <alignment/>
      <protection/>
    </xf>
    <xf numFmtId="0" fontId="13" fillId="0" borderId="13" xfId="36" applyFont="1" applyBorder="1" applyAlignment="1">
      <alignment horizontal="centerContinuous" vertical="center"/>
      <protection/>
    </xf>
    <xf numFmtId="0" fontId="13" fillId="0" borderId="23" xfId="36" applyFont="1" applyBorder="1" applyAlignment="1">
      <alignment horizontal="center" vertical="center"/>
      <protection/>
    </xf>
    <xf numFmtId="0" fontId="15" fillId="0" borderId="23" xfId="36" applyFont="1" applyBorder="1" applyAlignment="1">
      <alignment horizontal="center" vertical="center"/>
      <protection/>
    </xf>
    <xf numFmtId="0" fontId="15" fillId="0" borderId="15" xfId="36" applyFont="1" applyBorder="1" applyAlignment="1">
      <alignment horizontal="center" vertical="center"/>
      <protection/>
    </xf>
    <xf numFmtId="0" fontId="13" fillId="0" borderId="23" xfId="36" applyFont="1" applyBorder="1">
      <alignment/>
      <protection/>
    </xf>
    <xf numFmtId="0" fontId="13" fillId="0" borderId="0" xfId="36" applyFont="1" applyAlignment="1">
      <alignment horizontal="centerContinuous" vertical="top"/>
      <protection/>
    </xf>
    <xf numFmtId="0" fontId="13" fillId="0" borderId="0" xfId="36" applyFont="1" applyAlignment="1">
      <alignment vertical="top"/>
      <protection/>
    </xf>
    <xf numFmtId="0" fontId="13" fillId="0" borderId="0" xfId="36" applyFont="1" applyAlignment="1">
      <alignment horizontal="centerContinuous" vertical="top" wrapText="1"/>
      <protection/>
    </xf>
    <xf numFmtId="0" fontId="13" fillId="0" borderId="0" xfId="36" applyFont="1" applyAlignment="1">
      <alignment horizontal="centerContinuous"/>
      <protection/>
    </xf>
    <xf numFmtId="0" fontId="13" fillId="0" borderId="0" xfId="36" applyFont="1" applyAlignment="1">
      <alignment horizontal="center"/>
      <protection/>
    </xf>
    <xf numFmtId="0" fontId="13" fillId="0" borderId="22" xfId="36" applyFont="1" applyBorder="1" applyAlignment="1">
      <alignment horizontal="centerContinuous" vertical="top"/>
      <protection/>
    </xf>
    <xf numFmtId="0" fontId="13" fillId="0" borderId="22" xfId="36" applyFont="1" applyBorder="1" applyAlignment="1">
      <alignment horizontal="centerContinuous"/>
      <protection/>
    </xf>
    <xf numFmtId="0" fontId="13" fillId="0" borderId="0" xfId="45" applyFont="1" applyFill="1" applyBorder="1" applyAlignment="1">
      <alignment/>
      <protection/>
    </xf>
    <xf numFmtId="0" fontId="13" fillId="0" borderId="0" xfId="36" applyFont="1" applyAlignment="1">
      <alignment horizontal="right"/>
      <protection/>
    </xf>
    <xf numFmtId="0" fontId="13" fillId="0" borderId="9" xfId="45" applyFont="1" applyBorder="1" applyAlignment="1">
      <alignment horizontal="center" vertical="center"/>
      <protection/>
    </xf>
    <xf numFmtId="0" fontId="13" fillId="0" borderId="10" xfId="45" applyFont="1" applyBorder="1" applyAlignment="1">
      <alignment horizontal="center" vertical="center"/>
      <protection/>
    </xf>
    <xf numFmtId="0" fontId="13" fillId="0" borderId="11" xfId="45" applyFont="1" applyBorder="1" applyAlignment="1">
      <alignment horizontal="center" vertical="center"/>
      <protection/>
    </xf>
    <xf numFmtId="0" fontId="13" fillId="0" borderId="9" xfId="36" applyFont="1" applyBorder="1" applyAlignment="1">
      <alignment horizontal="center" vertical="center" wrapText="1"/>
      <protection/>
    </xf>
    <xf numFmtId="0" fontId="13" fillId="0" borderId="11" xfId="36" applyFont="1" applyBorder="1" applyAlignment="1">
      <alignment horizontal="center" vertical="center" wrapText="1"/>
      <protection/>
    </xf>
    <xf numFmtId="0" fontId="13" fillId="0" borderId="27" xfId="36" applyFont="1" applyBorder="1" applyAlignment="1">
      <alignment horizontal="center" vertical="center" wrapText="1"/>
      <protection/>
    </xf>
    <xf numFmtId="0" fontId="13" fillId="0" borderId="9" xfId="36" applyFont="1" applyBorder="1" applyAlignment="1">
      <alignment horizontal="center" vertical="center"/>
      <protection/>
    </xf>
    <xf numFmtId="0" fontId="13" fillId="0" borderId="10" xfId="36" applyFont="1" applyBorder="1" applyAlignment="1">
      <alignment horizontal="center" vertical="center"/>
      <protection/>
    </xf>
    <xf numFmtId="0" fontId="13" fillId="0" borderId="11" xfId="36" applyFont="1" applyBorder="1" applyAlignment="1">
      <alignment horizontal="center" vertical="center"/>
      <protection/>
    </xf>
    <xf numFmtId="0" fontId="13" fillId="0" borderId="12" xfId="45" applyFont="1" applyBorder="1" applyAlignment="1">
      <alignment horizontal="center" vertical="center"/>
      <protection/>
    </xf>
    <xf numFmtId="0" fontId="13" fillId="0" borderId="0" xfId="45" applyFont="1" applyBorder="1" applyAlignment="1">
      <alignment horizontal="center" vertical="center"/>
      <protection/>
    </xf>
    <xf numFmtId="0" fontId="13" fillId="0" borderId="18" xfId="45" applyFont="1" applyBorder="1" applyAlignment="1">
      <alignment horizontal="center" vertical="center"/>
      <protection/>
    </xf>
    <xf numFmtId="0" fontId="13" fillId="0" borderId="12" xfId="36" applyFont="1" applyBorder="1" applyAlignment="1">
      <alignment horizontal="center" vertical="center" wrapText="1"/>
      <protection/>
    </xf>
    <xf numFmtId="0" fontId="13" fillId="0" borderId="18" xfId="36" applyFont="1" applyBorder="1" applyAlignment="1">
      <alignment horizontal="center" vertical="center" wrapText="1"/>
      <protection/>
    </xf>
    <xf numFmtId="0" fontId="13" fillId="0" borderId="12" xfId="36" applyFont="1" applyBorder="1" applyAlignment="1">
      <alignment horizontal="center" vertical="center"/>
      <protection/>
    </xf>
    <xf numFmtId="0" fontId="13" fillId="0" borderId="0" xfId="36" applyFont="1" applyBorder="1" applyAlignment="1">
      <alignment horizontal="center" vertical="center"/>
      <protection/>
    </xf>
    <xf numFmtId="0" fontId="13" fillId="0" borderId="18" xfId="36" applyFont="1" applyBorder="1" applyAlignment="1">
      <alignment horizontal="center" vertical="center"/>
      <protection/>
    </xf>
    <xf numFmtId="0" fontId="13" fillId="0" borderId="19" xfId="45" applyFont="1" applyBorder="1" applyAlignment="1">
      <alignment horizontal="center" vertical="center"/>
      <protection/>
    </xf>
    <xf numFmtId="0" fontId="13" fillId="0" borderId="20" xfId="45" applyFont="1" applyBorder="1" applyAlignment="1">
      <alignment horizontal="center" vertical="center"/>
      <protection/>
    </xf>
    <xf numFmtId="0" fontId="13" fillId="0" borderId="21" xfId="45" applyFont="1" applyBorder="1" applyAlignment="1">
      <alignment horizontal="center" vertical="center"/>
      <protection/>
    </xf>
    <xf numFmtId="0" fontId="13" fillId="0" borderId="19" xfId="36" applyFont="1" applyBorder="1" applyAlignment="1">
      <alignment horizontal="center" vertical="center" wrapText="1"/>
      <protection/>
    </xf>
    <xf numFmtId="0" fontId="13" fillId="0" borderId="21" xfId="36" applyFont="1" applyBorder="1" applyAlignment="1">
      <alignment horizontal="center" vertical="center" wrapText="1"/>
      <protection/>
    </xf>
    <xf numFmtId="0" fontId="13" fillId="0" borderId="19" xfId="36" applyFont="1" applyBorder="1" applyAlignment="1">
      <alignment horizontal="center" vertical="center"/>
      <protection/>
    </xf>
    <xf numFmtId="0" fontId="13" fillId="0" borderId="20" xfId="36" applyFont="1" applyBorder="1" applyAlignment="1">
      <alignment horizontal="center" vertical="center"/>
      <protection/>
    </xf>
    <xf numFmtId="0" fontId="13" fillId="0" borderId="21" xfId="36" applyFont="1" applyBorder="1" applyAlignment="1">
      <alignment horizontal="center" vertical="center"/>
      <protection/>
    </xf>
    <xf numFmtId="0" fontId="13" fillId="0" borderId="24" xfId="45" applyFont="1" applyBorder="1" applyAlignment="1">
      <alignment horizontal="centerContinuous"/>
      <protection/>
    </xf>
    <xf numFmtId="0" fontId="13" fillId="0" borderId="25" xfId="36" applyFont="1" applyBorder="1" applyAlignment="1">
      <alignment horizontal="centerContinuous"/>
      <protection/>
    </xf>
    <xf numFmtId="0" fontId="13" fillId="0" borderId="26" xfId="36" applyFont="1" applyBorder="1" applyAlignment="1">
      <alignment horizontal="centerContinuous"/>
      <protection/>
    </xf>
    <xf numFmtId="0" fontId="13" fillId="0" borderId="24" xfId="36" applyFont="1" applyBorder="1" applyAlignment="1">
      <alignment horizontal="centerContinuous"/>
      <protection/>
    </xf>
    <xf numFmtId="0" fontId="15" fillId="0" borderId="27" xfId="45" applyFont="1" applyBorder="1" applyAlignment="1">
      <alignment horizontal="left" vertical="center" wrapText="1"/>
      <protection/>
    </xf>
    <xf numFmtId="0" fontId="13" fillId="0" borderId="24" xfId="36" applyFont="1" applyBorder="1" applyAlignment="1" quotePrefix="1">
      <alignment horizontal="centerContinuous" vertical="center"/>
      <protection/>
    </xf>
    <xf numFmtId="0" fontId="13" fillId="0" borderId="26" xfId="36" applyFont="1" applyBorder="1" applyAlignment="1">
      <alignment horizontal="centerContinuous" vertical="center"/>
      <protection/>
    </xf>
    <xf numFmtId="3" fontId="13" fillId="0" borderId="27" xfId="36" applyNumberFormat="1" applyFont="1" applyBorder="1" applyAlignment="1">
      <alignment horizontal="right" vertical="center"/>
      <protection/>
    </xf>
    <xf numFmtId="0" fontId="13" fillId="0" borderId="27" xfId="45" applyFont="1" applyBorder="1" applyAlignment="1">
      <alignment horizontal="left" vertical="center" wrapText="1"/>
      <protection/>
    </xf>
    <xf numFmtId="0" fontId="13" fillId="0" borderId="26" xfId="36" applyFont="1" applyBorder="1" applyAlignment="1" quotePrefix="1">
      <alignment horizontal="centerContinuous" vertical="center"/>
      <protection/>
    </xf>
    <xf numFmtId="0" fontId="15" fillId="0" borderId="24" xfId="36" applyFont="1" applyBorder="1" applyAlignment="1" quotePrefix="1">
      <alignment horizontal="centerContinuous" vertical="center"/>
      <protection/>
    </xf>
    <xf numFmtId="0" fontId="15" fillId="0" borderId="26" xfId="36" applyFont="1" applyBorder="1" applyAlignment="1">
      <alignment horizontal="centerContinuous" vertical="center"/>
      <protection/>
    </xf>
    <xf numFmtId="3" fontId="15" fillId="3" borderId="27" xfId="36" applyNumberFormat="1" applyFont="1" applyFill="1" applyBorder="1" applyAlignment="1">
      <alignment horizontal="right" vertical="center"/>
      <protection/>
    </xf>
    <xf numFmtId="0" fontId="15" fillId="0" borderId="0" xfId="36" applyFont="1">
      <alignment/>
      <protection/>
    </xf>
    <xf numFmtId="3" fontId="15" fillId="3" borderId="24" xfId="36" applyNumberFormat="1" applyFont="1" applyFill="1" applyBorder="1" applyAlignment="1">
      <alignment horizontal="right" vertical="center"/>
      <protection/>
    </xf>
    <xf numFmtId="3" fontId="15" fillId="3" borderId="25" xfId="36" applyNumberFormat="1" applyFont="1" applyFill="1" applyBorder="1" applyAlignment="1">
      <alignment horizontal="right" vertical="center"/>
      <protection/>
    </xf>
    <xf numFmtId="3" fontId="15" fillId="3" borderId="26" xfId="36" applyNumberFormat="1" applyFont="1" applyFill="1" applyBorder="1" applyAlignment="1">
      <alignment horizontal="right" vertical="center"/>
      <protection/>
    </xf>
    <xf numFmtId="0" fontId="13" fillId="0" borderId="24" xfId="36" applyFont="1" applyBorder="1" applyAlignment="1" quotePrefix="1">
      <alignment horizontal="center" vertical="center"/>
      <protection/>
    </xf>
    <xf numFmtId="0" fontId="13" fillId="0" borderId="26" xfId="36" applyFont="1" applyBorder="1" applyAlignment="1" quotePrefix="1">
      <alignment horizontal="center" vertical="center"/>
      <protection/>
    </xf>
    <xf numFmtId="0" fontId="13" fillId="0" borderId="24" xfId="36" applyFont="1" applyBorder="1" applyAlignment="1">
      <alignment horizontal="centerContinuous" vertical="center"/>
      <protection/>
    </xf>
    <xf numFmtId="0" fontId="13" fillId="0" borderId="25" xfId="36" applyFont="1" applyBorder="1" applyAlignment="1">
      <alignment horizontal="left"/>
      <protection/>
    </xf>
    <xf numFmtId="0" fontId="13" fillId="0" borderId="25" xfId="36" applyFont="1" applyBorder="1" applyAlignment="1" quotePrefix="1">
      <alignment horizontal="centerContinuous" vertical="center"/>
      <protection/>
    </xf>
    <xf numFmtId="0" fontId="13" fillId="0" borderId="25" xfId="36" applyFont="1" applyBorder="1" applyAlignment="1">
      <alignment horizontal="centerContinuous" vertical="center"/>
      <protection/>
    </xf>
    <xf numFmtId="0" fontId="13" fillId="0" borderId="25" xfId="36" applyFont="1" applyBorder="1">
      <alignment/>
      <protection/>
    </xf>
    <xf numFmtId="0" fontId="13" fillId="0" borderId="27" xfId="36" applyFont="1" applyBorder="1" applyAlignment="1">
      <alignment horizontal="left" vertical="center"/>
      <protection/>
    </xf>
    <xf numFmtId="0" fontId="13" fillId="0" borderId="27" xfId="36" applyFont="1" applyBorder="1" applyAlignment="1">
      <alignment horizontal="center" vertical="center"/>
      <protection/>
    </xf>
    <xf numFmtId="0" fontId="13" fillId="0" borderId="0" xfId="36" applyFont="1" applyBorder="1" applyAlignment="1">
      <alignment horizontal="centerContinuous" vertical="center"/>
      <protection/>
    </xf>
    <xf numFmtId="0" fontId="14" fillId="0" borderId="0" xfId="37" applyFont="1" applyAlignment="1">
      <alignment horizontal="center" vertical="top" wrapText="1"/>
      <protection/>
    </xf>
    <xf numFmtId="0" fontId="13" fillId="0" borderId="0" xfId="37" applyFont="1" applyAlignment="1">
      <alignment vertical="top"/>
      <protection/>
    </xf>
    <xf numFmtId="0" fontId="15" fillId="0" borderId="0" xfId="37" applyFont="1" applyAlignment="1">
      <alignment horizontal="center" vertical="top" wrapText="1"/>
      <protection/>
    </xf>
    <xf numFmtId="0" fontId="9" fillId="0" borderId="0" xfId="37" applyFont="1" applyFill="1" applyAlignment="1">
      <alignment horizontal="center"/>
      <protection/>
    </xf>
    <xf numFmtId="0" fontId="13" fillId="0" borderId="22" xfId="37" applyFont="1" applyBorder="1" applyAlignment="1">
      <alignment horizontal="centerContinuous"/>
      <protection/>
    </xf>
    <xf numFmtId="0" fontId="15" fillId="0" borderId="0" xfId="37" applyFont="1" applyAlignment="1">
      <alignment horizontal="center" vertical="center" wrapText="1"/>
      <protection/>
    </xf>
    <xf numFmtId="0" fontId="13" fillId="0" borderId="0" xfId="37" applyFont="1" applyAlignment="1">
      <alignment vertical="center"/>
      <protection/>
    </xf>
    <xf numFmtId="0" fontId="13" fillId="0" borderId="0" xfId="37" applyFont="1" applyBorder="1" applyAlignment="1">
      <alignment vertical="center"/>
      <protection/>
    </xf>
    <xf numFmtId="0" fontId="13" fillId="0" borderId="13" xfId="37" applyFont="1" applyBorder="1">
      <alignment/>
      <protection/>
    </xf>
    <xf numFmtId="0" fontId="13" fillId="0" borderId="14" xfId="37" applyFont="1" applyBorder="1">
      <alignment/>
      <protection/>
    </xf>
    <xf numFmtId="0" fontId="13" fillId="0" borderId="15" xfId="37" applyFont="1" applyBorder="1">
      <alignment/>
      <protection/>
    </xf>
    <xf numFmtId="0" fontId="13" fillId="0" borderId="0" xfId="37" applyFont="1">
      <alignment/>
      <protection/>
    </xf>
    <xf numFmtId="0" fontId="13" fillId="0" borderId="13" xfId="37" applyFont="1" applyBorder="1" applyAlignment="1">
      <alignment horizontal="center" vertical="center"/>
      <protection/>
    </xf>
    <xf numFmtId="0" fontId="13" fillId="0" borderId="15" xfId="37" applyFont="1" applyBorder="1" applyAlignment="1">
      <alignment horizontal="center" vertical="center"/>
      <protection/>
    </xf>
    <xf numFmtId="0" fontId="15" fillId="0" borderId="13" xfId="37" applyFont="1" applyBorder="1" applyAlignment="1">
      <alignment horizontal="center" vertical="center"/>
      <protection/>
    </xf>
    <xf numFmtId="0" fontId="15" fillId="0" borderId="14" xfId="37" applyFont="1" applyBorder="1" applyAlignment="1">
      <alignment horizontal="center" vertical="center"/>
      <protection/>
    </xf>
    <xf numFmtId="0" fontId="15" fillId="0" borderId="15" xfId="37" applyFont="1" applyBorder="1" applyAlignment="1">
      <alignment horizontal="center" vertical="center"/>
      <protection/>
    </xf>
    <xf numFmtId="0" fontId="15" fillId="0" borderId="23" xfId="37" applyFont="1" applyBorder="1">
      <alignment/>
      <protection/>
    </xf>
    <xf numFmtId="0" fontId="13" fillId="0" borderId="0" xfId="37" applyFont="1" applyBorder="1" applyAlignment="1">
      <alignment horizontal="centerContinuous" vertical="center"/>
      <protection/>
    </xf>
    <xf numFmtId="0" fontId="13" fillId="0" borderId="0" xfId="37" applyFont="1" applyAlignment="1">
      <alignment horizontal="centerContinuous" vertical="top"/>
      <protection/>
    </xf>
    <xf numFmtId="0" fontId="13" fillId="0" borderId="0" xfId="37" applyFont="1" applyAlignment="1">
      <alignment horizontal="centerContinuous" vertical="top" wrapText="1"/>
      <protection/>
    </xf>
    <xf numFmtId="0" fontId="32" fillId="0" borderId="0" xfId="37" applyFont="1" applyAlignment="1">
      <alignment horizontal="right" vertical="center"/>
      <protection/>
    </xf>
    <xf numFmtId="0" fontId="13" fillId="0" borderId="27" xfId="37" applyFont="1" applyBorder="1" applyAlignment="1">
      <alignment horizontal="center" vertical="center" wrapText="1"/>
      <protection/>
    </xf>
    <xf numFmtId="0" fontId="13" fillId="0" borderId="9" xfId="37" applyFont="1" applyBorder="1" applyAlignment="1">
      <alignment horizontal="center" vertical="center" wrapText="1"/>
      <protection/>
    </xf>
    <xf numFmtId="0" fontId="13" fillId="0" borderId="11" xfId="37" applyFont="1" applyBorder="1" applyAlignment="1">
      <alignment horizontal="center" vertical="center" wrapText="1"/>
      <protection/>
    </xf>
    <xf numFmtId="0" fontId="13" fillId="0" borderId="12" xfId="37" applyFont="1" applyBorder="1" applyAlignment="1">
      <alignment horizontal="center" vertical="center" wrapText="1"/>
      <protection/>
    </xf>
    <xf numFmtId="0" fontId="13" fillId="0" borderId="18" xfId="37" applyFont="1" applyBorder="1" applyAlignment="1">
      <alignment horizontal="center" vertical="center" wrapText="1"/>
      <protection/>
    </xf>
    <xf numFmtId="0" fontId="13" fillId="0" borderId="24" xfId="37" applyFont="1" applyBorder="1" applyAlignment="1">
      <alignment horizontal="center" vertical="center" wrapText="1"/>
      <protection/>
    </xf>
    <xf numFmtId="0" fontId="13" fillId="0" borderId="42" xfId="37" applyFont="1" applyBorder="1" applyAlignment="1">
      <alignment horizontal="center" vertical="center" wrapText="1"/>
      <protection/>
    </xf>
    <xf numFmtId="0" fontId="13" fillId="0" borderId="38" xfId="37" applyFont="1" applyBorder="1" applyAlignment="1">
      <alignment horizontal="center" vertical="center" wrapText="1"/>
      <protection/>
    </xf>
    <xf numFmtId="0" fontId="13" fillId="0" borderId="26" xfId="37" applyFont="1" applyBorder="1" applyAlignment="1">
      <alignment horizontal="center" vertical="center" wrapText="1"/>
      <protection/>
    </xf>
    <xf numFmtId="0" fontId="13" fillId="0" borderId="19" xfId="37" applyFont="1" applyBorder="1" applyAlignment="1">
      <alignment horizontal="center" vertical="center" wrapText="1"/>
      <protection/>
    </xf>
    <xf numFmtId="0" fontId="13" fillId="0" borderId="21" xfId="37" applyFont="1" applyBorder="1" applyAlignment="1">
      <alignment horizontal="center" vertical="center" wrapText="1"/>
      <protection/>
    </xf>
    <xf numFmtId="0" fontId="13" fillId="0" borderId="24" xfId="37" applyFont="1" applyBorder="1" applyAlignment="1" quotePrefix="1">
      <alignment horizontal="centerContinuous" vertical="center"/>
      <protection/>
    </xf>
    <xf numFmtId="0" fontId="13" fillId="0" borderId="25" xfId="37" applyFont="1" applyBorder="1" applyAlignment="1">
      <alignment horizontal="centerContinuous" vertical="center"/>
      <protection/>
    </xf>
    <xf numFmtId="195" fontId="13" fillId="0" borderId="27" xfId="37" applyNumberFormat="1" applyFont="1" applyBorder="1" applyAlignment="1">
      <alignment horizontal="center" vertical="center"/>
      <protection/>
    </xf>
    <xf numFmtId="195" fontId="13" fillId="0" borderId="24" xfId="37" applyNumberFormat="1" applyFont="1" applyBorder="1" applyAlignment="1">
      <alignment horizontal="center" vertical="center"/>
      <protection/>
    </xf>
    <xf numFmtId="195" fontId="13" fillId="0" borderId="42" xfId="37" applyNumberFormat="1" applyFont="1" applyBorder="1" applyAlignment="1">
      <alignment horizontal="center" vertical="center"/>
      <protection/>
    </xf>
    <xf numFmtId="195" fontId="13" fillId="0" borderId="38" xfId="37" applyNumberFormat="1" applyFont="1" applyBorder="1" applyAlignment="1">
      <alignment horizontal="center" vertical="center"/>
      <protection/>
    </xf>
    <xf numFmtId="195" fontId="13" fillId="0" borderId="26" xfId="37" applyNumberFormat="1" applyFont="1" applyBorder="1" applyAlignment="1">
      <alignment horizontal="center" vertical="center"/>
      <protection/>
    </xf>
    <xf numFmtId="0" fontId="13" fillId="0" borderId="40" xfId="37" applyFont="1" applyBorder="1" applyAlignment="1">
      <alignment horizontal="center" vertical="center" wrapText="1"/>
      <protection/>
    </xf>
    <xf numFmtId="0" fontId="13" fillId="0" borderId="9" xfId="37" applyFont="1" applyBorder="1" applyAlignment="1" quotePrefix="1">
      <alignment horizontal="centerContinuous" vertical="center"/>
      <protection/>
    </xf>
    <xf numFmtId="0" fontId="13" fillId="0" borderId="10" xfId="37" applyFont="1" applyBorder="1" applyAlignment="1">
      <alignment horizontal="centerContinuous" vertical="center"/>
      <protection/>
    </xf>
    <xf numFmtId="195" fontId="13" fillId="0" borderId="40" xfId="37" applyNumberFormat="1" applyFont="1" applyBorder="1" applyAlignment="1">
      <alignment horizontal="center" vertical="center"/>
      <protection/>
    </xf>
    <xf numFmtId="195" fontId="13" fillId="0" borderId="9" xfId="37" applyNumberFormat="1" applyFont="1" applyBorder="1" applyAlignment="1">
      <alignment horizontal="center" vertical="center"/>
      <protection/>
    </xf>
    <xf numFmtId="195" fontId="13" fillId="0" borderId="43" xfId="37" applyNumberFormat="1" applyFont="1" applyBorder="1" applyAlignment="1">
      <alignment horizontal="center" vertical="center"/>
      <protection/>
    </xf>
    <xf numFmtId="195" fontId="13" fillId="0" borderId="44" xfId="37" applyNumberFormat="1" applyFont="1" applyBorder="1" applyAlignment="1">
      <alignment horizontal="center" vertical="center"/>
      <protection/>
    </xf>
    <xf numFmtId="195" fontId="13" fillId="0" borderId="11" xfId="37" applyNumberFormat="1" applyFont="1" applyBorder="1" applyAlignment="1">
      <alignment horizontal="center" vertical="center"/>
      <protection/>
    </xf>
    <xf numFmtId="0" fontId="15" fillId="0" borderId="16" xfId="37" applyFont="1" applyBorder="1" applyAlignment="1">
      <alignment horizontal="center" vertical="center" wrapText="1"/>
      <protection/>
    </xf>
    <xf numFmtId="0" fontId="13" fillId="0" borderId="16" xfId="37" applyFont="1" applyBorder="1" applyAlignment="1">
      <alignment horizontal="center" vertical="center" wrapText="1"/>
      <protection/>
    </xf>
    <xf numFmtId="0" fontId="15" fillId="0" borderId="31" xfId="37" applyFont="1" applyBorder="1" applyAlignment="1" quotePrefix="1">
      <alignment horizontal="centerContinuous" vertical="center"/>
      <protection/>
    </xf>
    <xf numFmtId="0" fontId="13" fillId="0" borderId="29" xfId="37" applyFont="1" applyBorder="1" applyAlignment="1">
      <alignment horizontal="centerContinuous" vertical="center"/>
      <protection/>
    </xf>
    <xf numFmtId="195" fontId="13" fillId="0" borderId="16" xfId="37" applyNumberFormat="1" applyFont="1" applyBorder="1" applyAlignment="1">
      <alignment horizontal="center" vertical="center"/>
      <protection/>
    </xf>
    <xf numFmtId="195" fontId="13" fillId="0" borderId="31" xfId="37" applyNumberFormat="1" applyFont="1" applyBorder="1" applyAlignment="1">
      <alignment horizontal="center" vertical="center"/>
      <protection/>
    </xf>
    <xf numFmtId="195" fontId="13" fillId="0" borderId="13" xfId="37" applyNumberFormat="1" applyFont="1" applyBorder="1" applyAlignment="1">
      <alignment horizontal="center" vertical="center"/>
      <protection/>
    </xf>
    <xf numFmtId="195" fontId="13" fillId="0" borderId="17" xfId="37" applyNumberFormat="1" applyFont="1" applyBorder="1" applyAlignment="1">
      <alignment horizontal="center" vertical="center"/>
      <protection/>
    </xf>
    <xf numFmtId="195" fontId="13" fillId="0" borderId="14" xfId="37" applyNumberFormat="1" applyFont="1" applyBorder="1" applyAlignment="1">
      <alignment horizontal="center" vertical="center"/>
      <protection/>
    </xf>
    <xf numFmtId="0" fontId="13" fillId="0" borderId="45" xfId="37" applyFont="1" applyBorder="1" applyAlignment="1">
      <alignment horizontal="center" vertical="center" wrapText="1"/>
      <protection/>
    </xf>
    <xf numFmtId="0" fontId="13" fillId="0" borderId="37" xfId="37" applyFont="1" applyBorder="1" applyAlignment="1">
      <alignment horizontal="center" vertical="center" wrapText="1"/>
      <protection/>
    </xf>
    <xf numFmtId="0" fontId="13" fillId="0" borderId="19" xfId="37" applyFont="1" applyBorder="1" applyAlignment="1" quotePrefix="1">
      <alignment horizontal="centerContinuous" vertical="center"/>
      <protection/>
    </xf>
    <xf numFmtId="0" fontId="13" fillId="0" borderId="20" xfId="37" applyFont="1" applyBorder="1" applyAlignment="1">
      <alignment horizontal="centerContinuous" vertical="center"/>
      <protection/>
    </xf>
    <xf numFmtId="195" fontId="13" fillId="0" borderId="37" xfId="37" applyNumberFormat="1" applyFont="1" applyBorder="1" applyAlignment="1">
      <alignment horizontal="center" vertical="center"/>
      <protection/>
    </xf>
    <xf numFmtId="195" fontId="13" fillId="0" borderId="19" xfId="37" applyNumberFormat="1" applyFont="1" applyBorder="1" applyAlignment="1">
      <alignment horizontal="center" vertical="center"/>
      <protection/>
    </xf>
    <xf numFmtId="195" fontId="13" fillId="0" borderId="46" xfId="37" applyNumberFormat="1" applyFont="1" applyBorder="1" applyAlignment="1">
      <alignment horizontal="center" vertical="center"/>
      <protection/>
    </xf>
    <xf numFmtId="195" fontId="13" fillId="0" borderId="47" xfId="37" applyNumberFormat="1" applyFont="1" applyBorder="1" applyAlignment="1">
      <alignment horizontal="center" vertical="center"/>
      <protection/>
    </xf>
    <xf numFmtId="195" fontId="13" fillId="0" borderId="21" xfId="37" applyNumberFormat="1" applyFont="1" applyBorder="1" applyAlignment="1">
      <alignment horizontal="center" vertical="center"/>
      <protection/>
    </xf>
    <xf numFmtId="0" fontId="13" fillId="0" borderId="48" xfId="37" applyFont="1" applyBorder="1" applyAlignment="1">
      <alignment horizontal="center" vertical="center" wrapText="1"/>
      <protection/>
    </xf>
    <xf numFmtId="0" fontId="13" fillId="0" borderId="31" xfId="37" applyFont="1" applyBorder="1" applyAlignment="1" quotePrefix="1">
      <alignment horizontal="centerContinuous" vertical="center"/>
      <protection/>
    </xf>
    <xf numFmtId="195" fontId="13" fillId="0" borderId="49" xfId="37" applyNumberFormat="1" applyFont="1" applyBorder="1" applyAlignment="1">
      <alignment horizontal="center" vertical="center"/>
      <protection/>
    </xf>
    <xf numFmtId="195" fontId="13" fillId="0" borderId="50" xfId="37" applyNumberFormat="1" applyFont="1" applyBorder="1" applyAlignment="1">
      <alignment horizontal="center" vertical="center"/>
      <protection/>
    </xf>
    <xf numFmtId="195" fontId="13" fillId="0" borderId="51" xfId="37" applyNumberFormat="1" applyFont="1" applyBorder="1" applyAlignment="1">
      <alignment horizontal="center" vertical="center"/>
      <protection/>
    </xf>
    <xf numFmtId="195" fontId="13" fillId="0" borderId="52" xfId="37" applyNumberFormat="1" applyFont="1" applyBorder="1" applyAlignment="1">
      <alignment horizontal="center" vertical="center"/>
      <protection/>
    </xf>
    <xf numFmtId="195" fontId="13" fillId="0" borderId="53" xfId="37" applyNumberFormat="1" applyFont="1" applyBorder="1" applyAlignment="1">
      <alignment horizontal="center" vertical="center"/>
      <protection/>
    </xf>
    <xf numFmtId="0" fontId="13" fillId="0" borderId="27" xfId="37" applyFont="1" applyBorder="1" applyAlignment="1" quotePrefix="1">
      <alignment horizontal="center" vertical="center" wrapText="1"/>
      <protection/>
    </xf>
    <xf numFmtId="0" fontId="33" fillId="0" borderId="28" xfId="37" applyFont="1" applyBorder="1" applyAlignment="1">
      <alignment horizontal="left" vertical="center" wrapText="1"/>
      <protection/>
    </xf>
    <xf numFmtId="0" fontId="33" fillId="0" borderId="29" xfId="37" applyFont="1" applyBorder="1" applyAlignment="1">
      <alignment horizontal="left" vertical="center" wrapText="1"/>
      <protection/>
    </xf>
    <xf numFmtId="0" fontId="33" fillId="0" borderId="15" xfId="37" applyFont="1" applyBorder="1" applyAlignment="1">
      <alignment horizontal="left" vertical="center" wrapText="1"/>
      <protection/>
    </xf>
    <xf numFmtId="0" fontId="13" fillId="3" borderId="16" xfId="37" applyFont="1" applyFill="1" applyBorder="1" applyAlignment="1">
      <alignment horizontal="center"/>
      <protection/>
    </xf>
    <xf numFmtId="0" fontId="13" fillId="3" borderId="31" xfId="37" applyFont="1" applyFill="1" applyBorder="1" applyAlignment="1">
      <alignment horizontal="center"/>
      <protection/>
    </xf>
    <xf numFmtId="0" fontId="13" fillId="3" borderId="13" xfId="37" applyFont="1" applyFill="1" applyBorder="1" applyAlignment="1">
      <alignment horizontal="center"/>
      <protection/>
    </xf>
    <xf numFmtId="0" fontId="13" fillId="3" borderId="17" xfId="37" applyFont="1" applyFill="1" applyBorder="1" applyAlignment="1">
      <alignment horizontal="center"/>
      <protection/>
    </xf>
    <xf numFmtId="0" fontId="13" fillId="3" borderId="14" xfId="37" applyFont="1" applyFill="1" applyBorder="1" applyAlignment="1">
      <alignment horizontal="center"/>
      <protection/>
    </xf>
    <xf numFmtId="0" fontId="13" fillId="0" borderId="19" xfId="37" applyFont="1" applyBorder="1" applyAlignment="1">
      <alignment vertical="center"/>
      <protection/>
    </xf>
    <xf numFmtId="0" fontId="13" fillId="0" borderId="20" xfId="37" applyFont="1" applyBorder="1" applyAlignment="1">
      <alignment horizontal="left" vertical="center"/>
      <protection/>
    </xf>
    <xf numFmtId="0" fontId="13" fillId="0" borderId="21" xfId="37" applyFont="1" applyBorder="1" applyAlignment="1">
      <alignment horizontal="left" vertical="center"/>
      <protection/>
    </xf>
    <xf numFmtId="0" fontId="13" fillId="0" borderId="45" xfId="37" applyFont="1" applyBorder="1" applyAlignment="1" quotePrefix="1">
      <alignment horizontal="center" vertical="center"/>
      <protection/>
    </xf>
    <xf numFmtId="0" fontId="13" fillId="0" borderId="54" xfId="37" applyFont="1" applyBorder="1" applyAlignment="1" quotePrefix="1">
      <alignment horizontal="center" vertical="center"/>
      <protection/>
    </xf>
    <xf numFmtId="0" fontId="13" fillId="0" borderId="55" xfId="37" applyFont="1" applyBorder="1" applyAlignment="1" quotePrefix="1">
      <alignment horizontal="center" vertical="center"/>
      <protection/>
    </xf>
    <xf numFmtId="0" fontId="13" fillId="0" borderId="56" xfId="37" applyFont="1" applyBorder="1" applyAlignment="1" quotePrefix="1">
      <alignment horizontal="center" vertical="center"/>
      <protection/>
    </xf>
    <xf numFmtId="0" fontId="13" fillId="0" borderId="57" xfId="37" applyFont="1" applyBorder="1" applyAlignment="1" quotePrefix="1">
      <alignment horizontal="center" vertical="center"/>
      <protection/>
    </xf>
    <xf numFmtId="0" fontId="13" fillId="0" borderId="24" xfId="37" applyFont="1" applyBorder="1" applyAlignment="1">
      <alignment vertical="center"/>
      <protection/>
    </xf>
    <xf numFmtId="0" fontId="13" fillId="0" borderId="25" xfId="37" applyFont="1" applyBorder="1" applyAlignment="1">
      <alignment vertical="center"/>
      <protection/>
    </xf>
    <xf numFmtId="0" fontId="13" fillId="0" borderId="25" xfId="37" applyFont="1" applyBorder="1" applyAlignment="1">
      <alignment vertical="center"/>
      <protection/>
    </xf>
    <xf numFmtId="0" fontId="13" fillId="0" borderId="26" xfId="37" applyFont="1" applyBorder="1" applyAlignment="1">
      <alignment vertical="center"/>
      <protection/>
    </xf>
    <xf numFmtId="0" fontId="13" fillId="0" borderId="25" xfId="37" applyFont="1" applyBorder="1" applyAlignment="1">
      <alignment vertical="center" wrapText="1"/>
      <protection/>
    </xf>
    <xf numFmtId="0" fontId="13" fillId="0" borderId="26" xfId="37" applyFont="1" applyBorder="1" applyAlignment="1">
      <alignment vertical="center" wrapText="1"/>
      <protection/>
    </xf>
    <xf numFmtId="0" fontId="13" fillId="0" borderId="25" xfId="37" applyFont="1" applyBorder="1" applyAlignment="1">
      <alignment vertical="center" wrapText="1"/>
      <protection/>
    </xf>
    <xf numFmtId="0" fontId="13" fillId="0" borderId="25" xfId="37" applyFont="1" applyBorder="1" applyAlignment="1">
      <alignment horizontal="left" vertical="center" wrapText="1"/>
      <protection/>
    </xf>
    <xf numFmtId="0" fontId="13" fillId="0" borderId="26" xfId="37" applyFont="1" applyBorder="1" applyAlignment="1">
      <alignment horizontal="left" vertical="center" wrapText="1"/>
      <protection/>
    </xf>
    <xf numFmtId="0" fontId="13" fillId="0" borderId="0" xfId="38" applyFont="1">
      <alignment/>
      <protection/>
    </xf>
    <xf numFmtId="0" fontId="13" fillId="0" borderId="58" xfId="38" applyFont="1" applyBorder="1" applyAlignment="1">
      <alignment horizontal="center" vertical="top" wrapText="1"/>
      <protection/>
    </xf>
    <xf numFmtId="0" fontId="13" fillId="0" borderId="59" xfId="38" applyFont="1" applyBorder="1" applyAlignment="1">
      <alignment horizontal="center" vertical="top" wrapText="1"/>
      <protection/>
    </xf>
    <xf numFmtId="0" fontId="15" fillId="0" borderId="0" xfId="38" applyFont="1" applyAlignment="1">
      <alignment horizontal="center"/>
      <protection/>
    </xf>
    <xf numFmtId="0" fontId="13" fillId="0" borderId="0" xfId="38" applyFont="1" applyBorder="1">
      <alignment/>
      <protection/>
    </xf>
    <xf numFmtId="0" fontId="13" fillId="0" borderId="0" xfId="38" applyFont="1" applyBorder="1" applyAlignment="1">
      <alignment horizontal="center"/>
      <protection/>
    </xf>
    <xf numFmtId="0" fontId="25" fillId="0" borderId="0" xfId="38" applyFont="1" applyAlignment="1">
      <alignment horizontal="center"/>
      <protection/>
    </xf>
    <xf numFmtId="0" fontId="9" fillId="0" borderId="0" xfId="38" applyFont="1" applyFill="1" applyAlignment="1">
      <alignment horizontal="center"/>
      <protection/>
    </xf>
    <xf numFmtId="0" fontId="13" fillId="0" borderId="0" xfId="38" applyFont="1" applyAlignment="1">
      <alignment horizontal="justify" vertical="top" wrapText="1"/>
      <protection/>
    </xf>
    <xf numFmtId="0" fontId="13" fillId="0" borderId="0" xfId="38" applyFont="1" applyAlignment="1">
      <alignment horizontal="center"/>
      <protection/>
    </xf>
    <xf numFmtId="0" fontId="13" fillId="0" borderId="0" xfId="38" applyFont="1" applyAlignment="1">
      <alignment horizontal="center" vertical="top" wrapText="1"/>
      <protection/>
    </xf>
    <xf numFmtId="0" fontId="13" fillId="0" borderId="0" xfId="38" applyFont="1" applyAlignment="1">
      <alignment wrapText="1"/>
      <protection/>
    </xf>
    <xf numFmtId="0" fontId="13" fillId="0" borderId="60" xfId="38" applyFont="1" applyBorder="1" applyAlignment="1">
      <alignment horizontal="center" vertical="top" wrapText="1"/>
      <protection/>
    </xf>
    <xf numFmtId="0" fontId="13" fillId="0" borderId="61" xfId="38" applyFont="1" applyBorder="1" applyAlignment="1">
      <alignment horizontal="center" vertical="top" wrapText="1"/>
      <protection/>
    </xf>
    <xf numFmtId="0" fontId="13" fillId="0" borderId="62" xfId="38" applyFont="1" applyBorder="1" applyAlignment="1">
      <alignment horizontal="center" vertical="top" wrapText="1"/>
      <protection/>
    </xf>
    <xf numFmtId="0" fontId="15" fillId="0" borderId="58" xfId="38" applyFont="1" applyBorder="1" applyAlignment="1">
      <alignment horizontal="center" vertical="center" wrapText="1"/>
      <protection/>
    </xf>
    <xf numFmtId="0" fontId="15" fillId="0" borderId="59" xfId="38" applyFont="1" applyBorder="1" applyAlignment="1">
      <alignment horizontal="center" vertical="center" wrapText="1"/>
      <protection/>
    </xf>
    <xf numFmtId="0" fontId="13" fillId="0" borderId="0" xfId="38" applyFont="1" applyBorder="1" applyAlignment="1">
      <alignment horizontal="center" vertical="top" wrapText="1"/>
      <protection/>
    </xf>
    <xf numFmtId="0" fontId="15" fillId="0" borderId="63" xfId="38" applyFont="1" applyBorder="1" applyAlignment="1">
      <alignment horizontal="center" vertical="center" wrapText="1"/>
      <protection/>
    </xf>
    <xf numFmtId="0" fontId="13" fillId="0" borderId="62" xfId="38" applyFont="1" applyBorder="1" applyAlignment="1">
      <alignment vertical="top" wrapText="1"/>
      <protection/>
    </xf>
    <xf numFmtId="0" fontId="13" fillId="0" borderId="64" xfId="38" applyFont="1" applyBorder="1" applyAlignment="1">
      <alignment horizontal="center" vertical="top" wrapText="1"/>
      <protection/>
    </xf>
    <xf numFmtId="0" fontId="13" fillId="0" borderId="0" xfId="38" applyFont="1" applyAlignment="1">
      <alignment horizontal="center" vertical="top" wrapText="1"/>
      <protection/>
    </xf>
    <xf numFmtId="0" fontId="13" fillId="0" borderId="0" xfId="38" applyFont="1" applyBorder="1" applyAlignment="1">
      <alignment horizontal="center" vertical="top" wrapText="1"/>
      <protection/>
    </xf>
    <xf numFmtId="0" fontId="13" fillId="0" borderId="27" xfId="38" applyNumberFormat="1" applyFont="1" applyBorder="1" applyAlignment="1">
      <alignment horizontal="center" vertical="center" wrapText="1"/>
      <protection/>
    </xf>
    <xf numFmtId="0" fontId="13" fillId="0" borderId="27" xfId="38" applyFont="1" applyBorder="1" applyAlignment="1">
      <alignment horizontal="left" vertical="top" wrapText="1"/>
      <protection/>
    </xf>
    <xf numFmtId="0" fontId="13" fillId="0" borderId="27" xfId="38" applyFont="1" applyBorder="1" applyAlignment="1">
      <alignment horizontal="center" vertical="center" wrapText="1"/>
      <protection/>
    </xf>
    <xf numFmtId="0" fontId="13" fillId="0" borderId="27" xfId="38" applyFont="1" applyBorder="1" applyAlignment="1">
      <alignment horizontal="center" vertical="top" wrapText="1"/>
      <protection/>
    </xf>
    <xf numFmtId="0" fontId="13" fillId="0" borderId="40" xfId="38" applyFont="1" applyBorder="1" applyAlignment="1">
      <alignment horizontal="center" vertical="top" wrapText="1"/>
      <protection/>
    </xf>
    <xf numFmtId="0" fontId="13" fillId="0" borderId="12" xfId="38" applyFont="1" applyBorder="1" applyAlignment="1">
      <alignment vertical="top" wrapText="1"/>
      <protection/>
    </xf>
    <xf numFmtId="0" fontId="13" fillId="0" borderId="27" xfId="38" applyFont="1" applyBorder="1" applyAlignment="1">
      <alignment vertical="top" wrapText="1"/>
      <protection/>
    </xf>
    <xf numFmtId="0" fontId="13" fillId="0" borderId="26" xfId="38" applyFont="1" applyBorder="1" applyAlignment="1">
      <alignment horizontal="center" vertical="top" wrapText="1"/>
      <protection/>
    </xf>
    <xf numFmtId="0" fontId="13" fillId="0" borderId="27" xfId="38" applyFont="1" applyBorder="1" applyAlignment="1">
      <alignment horizontal="center"/>
      <protection/>
    </xf>
    <xf numFmtId="0" fontId="13" fillId="0" borderId="12" xfId="38" applyFont="1" applyBorder="1" applyAlignment="1">
      <alignment horizontal="center" vertical="top" wrapText="1"/>
      <protection/>
    </xf>
    <xf numFmtId="0" fontId="13" fillId="0" borderId="18" xfId="38" applyFont="1" applyBorder="1" applyAlignment="1">
      <alignment horizontal="center" vertical="top" wrapText="1"/>
      <protection/>
    </xf>
    <xf numFmtId="0" fontId="13" fillId="0" borderId="9" xfId="38" applyFont="1" applyBorder="1" applyAlignment="1">
      <alignment vertical="top" wrapText="1"/>
      <protection/>
    </xf>
    <xf numFmtId="0" fontId="13" fillId="6" borderId="27" xfId="38" applyFont="1" applyFill="1" applyBorder="1" applyAlignment="1">
      <alignment horizontal="center"/>
      <protection/>
    </xf>
    <xf numFmtId="0" fontId="13" fillId="0" borderId="12" xfId="38" applyFont="1" applyBorder="1" applyAlignment="1">
      <alignment wrapText="1"/>
      <protection/>
    </xf>
    <xf numFmtId="0" fontId="13" fillId="0" borderId="0" xfId="38" applyFont="1" applyBorder="1" applyAlignment="1">
      <alignment wrapText="1"/>
      <protection/>
    </xf>
    <xf numFmtId="0" fontId="13" fillId="0" borderId="18" xfId="38" applyFont="1" applyBorder="1" applyAlignment="1">
      <alignment wrapText="1"/>
      <protection/>
    </xf>
    <xf numFmtId="0" fontId="13" fillId="0" borderId="12" xfId="38" applyFont="1" applyBorder="1" applyAlignment="1">
      <alignment vertical="top" wrapText="1"/>
      <protection/>
    </xf>
    <xf numFmtId="0" fontId="13" fillId="0" borderId="0" xfId="38" applyFont="1" applyBorder="1" applyAlignment="1">
      <alignment vertical="top" wrapText="1"/>
      <protection/>
    </xf>
    <xf numFmtId="3" fontId="14" fillId="6" borderId="9" xfId="38" applyNumberFormat="1" applyFont="1" applyFill="1" applyBorder="1" applyAlignment="1">
      <alignment horizontal="center" vertical="center"/>
      <protection/>
    </xf>
    <xf numFmtId="3" fontId="14" fillId="6" borderId="10" xfId="38" applyNumberFormat="1" applyFont="1" applyFill="1" applyBorder="1" applyAlignment="1">
      <alignment horizontal="center" vertical="center"/>
      <protection/>
    </xf>
    <xf numFmtId="3" fontId="14" fillId="6" borderId="11" xfId="38" applyNumberFormat="1" applyFont="1" applyFill="1" applyBorder="1" applyAlignment="1">
      <alignment horizontal="center" vertical="center"/>
      <protection/>
    </xf>
    <xf numFmtId="0" fontId="13" fillId="0" borderId="19" xfId="38" applyFont="1" applyBorder="1" applyAlignment="1">
      <alignment vertical="top" wrapText="1"/>
      <protection/>
    </xf>
    <xf numFmtId="0" fontId="13" fillId="0" borderId="20" xfId="38" applyFont="1" applyBorder="1" applyAlignment="1">
      <alignment vertical="top" wrapText="1"/>
      <protection/>
    </xf>
    <xf numFmtId="0" fontId="13" fillId="0" borderId="21" xfId="38" applyFont="1" applyBorder="1" applyAlignment="1">
      <alignment vertical="top" wrapText="1"/>
      <protection/>
    </xf>
    <xf numFmtId="0" fontId="13" fillId="0" borderId="19" xfId="38" applyFont="1" applyBorder="1" applyAlignment="1">
      <alignment horizontal="center" vertical="top" wrapText="1"/>
      <protection/>
    </xf>
    <xf numFmtId="0" fontId="13" fillId="0" borderId="21" xfId="38" applyFont="1" applyBorder="1" applyAlignment="1">
      <alignment horizontal="center" vertical="top" wrapText="1"/>
      <protection/>
    </xf>
    <xf numFmtId="3" fontId="14" fillId="6" borderId="19" xfId="38" applyNumberFormat="1" applyFont="1" applyFill="1" applyBorder="1" applyAlignment="1">
      <alignment horizontal="center" vertical="center"/>
      <protection/>
    </xf>
    <xf numFmtId="3" fontId="14" fillId="6" borderId="20" xfId="38" applyNumberFormat="1" applyFont="1" applyFill="1" applyBorder="1" applyAlignment="1">
      <alignment horizontal="center" vertical="center"/>
      <protection/>
    </xf>
    <xf numFmtId="3" fontId="14" fillId="6" borderId="21" xfId="38" applyNumberFormat="1" applyFont="1" applyFill="1" applyBorder="1" applyAlignment="1">
      <alignment horizontal="center" vertical="center"/>
      <protection/>
    </xf>
    <xf numFmtId="0" fontId="9" fillId="7" borderId="0" xfId="39" applyFont="1" applyFill="1">
      <alignment/>
      <protection/>
    </xf>
    <xf numFmtId="49" fontId="9" fillId="7" borderId="0" xfId="39" applyNumberFormat="1" applyFont="1" applyFill="1">
      <alignment/>
      <protection/>
    </xf>
    <xf numFmtId="0" fontId="9" fillId="7" borderId="23" xfId="39" applyFont="1" applyFill="1" applyBorder="1" applyAlignment="1">
      <alignment horizontal="center"/>
      <protection/>
    </xf>
    <xf numFmtId="0" fontId="9" fillId="0" borderId="0" xfId="39" applyFont="1">
      <alignment/>
      <protection/>
    </xf>
    <xf numFmtId="0" fontId="9" fillId="7" borderId="0" xfId="39" applyFont="1" applyFill="1" applyAlignment="1">
      <alignment horizontal="centerContinuous"/>
      <protection/>
    </xf>
    <xf numFmtId="0" fontId="9" fillId="7" borderId="0" xfId="39" applyFont="1" applyFill="1" applyBorder="1" applyAlignment="1">
      <alignment horizontal="centerContinuous"/>
      <protection/>
    </xf>
    <xf numFmtId="0" fontId="10" fillId="7" borderId="0" xfId="39" applyFont="1" applyFill="1" applyAlignment="1">
      <alignment horizontal="center" vertical="center"/>
      <protection/>
    </xf>
    <xf numFmtId="0" fontId="9" fillId="0" borderId="0" xfId="39" applyFont="1" applyFill="1" applyAlignment="1">
      <alignment horizontal="center"/>
      <protection/>
    </xf>
    <xf numFmtId="0" fontId="9" fillId="7" borderId="22" xfId="39" applyFont="1" applyFill="1" applyBorder="1" applyAlignment="1">
      <alignment horizontal="centerContinuous"/>
      <protection/>
    </xf>
    <xf numFmtId="0" fontId="9" fillId="0" borderId="13" xfId="39" applyFont="1" applyBorder="1">
      <alignment/>
      <protection/>
    </xf>
    <xf numFmtId="0" fontId="9" fillId="0" borderId="14" xfId="39" applyFont="1" applyBorder="1">
      <alignment/>
      <protection/>
    </xf>
    <xf numFmtId="0" fontId="9" fillId="0" borderId="15" xfId="39" applyFont="1" applyBorder="1">
      <alignment/>
      <protection/>
    </xf>
    <xf numFmtId="0" fontId="9" fillId="7" borderId="0" xfId="39" applyFont="1" applyFill="1" applyBorder="1">
      <alignment/>
      <protection/>
    </xf>
    <xf numFmtId="49" fontId="9" fillId="0" borderId="13" xfId="39" applyNumberFormat="1" applyFont="1" applyBorder="1">
      <alignment/>
      <protection/>
    </xf>
    <xf numFmtId="0" fontId="9" fillId="0" borderId="13" xfId="39" applyFont="1" applyBorder="1" applyAlignment="1">
      <alignment horizontal="centerContinuous" vertical="center"/>
      <protection/>
    </xf>
    <xf numFmtId="0" fontId="9" fillId="0" borderId="15" xfId="39" applyFont="1" applyBorder="1" applyAlignment="1">
      <alignment horizontal="centerContinuous" vertical="center"/>
      <protection/>
    </xf>
    <xf numFmtId="0" fontId="11" fillId="0" borderId="13" xfId="39" applyFont="1" applyBorder="1" applyAlignment="1">
      <alignment horizontal="center" vertical="center"/>
      <protection/>
    </xf>
    <xf numFmtId="0" fontId="11" fillId="0" borderId="14" xfId="39" applyFont="1" applyBorder="1" applyAlignment="1">
      <alignment horizontal="center" vertical="center"/>
      <protection/>
    </xf>
    <xf numFmtId="0" fontId="11" fillId="0" borderId="15" xfId="39" applyFont="1" applyBorder="1" applyAlignment="1">
      <alignment horizontal="center" vertical="center"/>
      <protection/>
    </xf>
    <xf numFmtId="0" fontId="9" fillId="0" borderId="23" xfId="39" applyFont="1" applyBorder="1">
      <alignment/>
      <protection/>
    </xf>
    <xf numFmtId="0" fontId="9" fillId="7" borderId="0" xfId="39" applyFont="1" applyFill="1" applyAlignment="1">
      <alignment horizontal="centerContinuous" vertical="top"/>
      <protection/>
    </xf>
    <xf numFmtId="0" fontId="9" fillId="7" borderId="0" xfId="39" applyFont="1" applyFill="1" applyAlignment="1">
      <alignment vertical="top"/>
      <protection/>
    </xf>
    <xf numFmtId="0" fontId="9" fillId="7" borderId="0" xfId="39" applyFont="1" applyFill="1" applyAlignment="1">
      <alignment horizontal="centerContinuous" vertical="top" wrapText="1"/>
      <protection/>
    </xf>
    <xf numFmtId="49" fontId="9" fillId="7" borderId="0" xfId="39" applyNumberFormat="1" applyFont="1" applyFill="1" applyAlignment="1">
      <alignment vertical="top"/>
      <protection/>
    </xf>
    <xf numFmtId="49" fontId="9" fillId="7" borderId="0" xfId="39" applyNumberFormat="1" applyFont="1" applyFill="1" applyAlignment="1">
      <alignment horizontal="centerContinuous" vertical="top"/>
      <protection/>
    </xf>
    <xf numFmtId="0" fontId="9" fillId="0" borderId="0" xfId="39" applyFont="1" applyAlignment="1">
      <alignment horizontal="centerContinuous" vertical="top"/>
      <protection/>
    </xf>
    <xf numFmtId="49" fontId="9" fillId="7" borderId="0" xfId="39" applyNumberFormat="1" applyFont="1" applyFill="1" applyAlignment="1">
      <alignment horizontal="centerContinuous" vertical="top" wrapText="1"/>
      <protection/>
    </xf>
    <xf numFmtId="0" fontId="9" fillId="7" borderId="0" xfId="39" applyFont="1" applyFill="1" applyAlignment="1">
      <alignment horizontal="left"/>
      <protection/>
    </xf>
    <xf numFmtId="0" fontId="9" fillId="0" borderId="24" xfId="39" applyFont="1" applyBorder="1" applyAlignment="1">
      <alignment horizontal="center" vertical="center"/>
      <protection/>
    </xf>
    <xf numFmtId="0" fontId="9" fillId="0" borderId="25" xfId="39" applyFont="1" applyBorder="1" applyAlignment="1">
      <alignment horizontal="center" vertical="center"/>
      <protection/>
    </xf>
    <xf numFmtId="0" fontId="9" fillId="0" borderId="26" xfId="39" applyFont="1" applyBorder="1" applyAlignment="1">
      <alignment horizontal="center" vertical="center"/>
      <protection/>
    </xf>
    <xf numFmtId="49" fontId="9" fillId="0" borderId="10" xfId="39" applyNumberFormat="1" applyFont="1" applyBorder="1" applyAlignment="1">
      <alignment horizontal="centerContinuous" vertical="center" wrapText="1"/>
      <protection/>
    </xf>
    <xf numFmtId="0" fontId="9" fillId="0" borderId="27" xfId="39" applyFont="1" applyBorder="1" applyAlignment="1">
      <alignment horizontal="centerContinuous" vertical="center"/>
      <protection/>
    </xf>
    <xf numFmtId="0" fontId="9" fillId="0" borderId="26" xfId="39" applyFont="1" applyBorder="1" applyAlignment="1">
      <alignment horizontal="centerContinuous" vertical="center"/>
      <protection/>
    </xf>
    <xf numFmtId="0" fontId="9" fillId="0" borderId="25" xfId="39" applyFont="1" applyBorder="1" applyAlignment="1">
      <alignment horizontal="centerContinuous" vertical="center"/>
      <protection/>
    </xf>
    <xf numFmtId="49" fontId="9" fillId="0" borderId="25" xfId="39" applyNumberFormat="1" applyFont="1" applyBorder="1" applyAlignment="1">
      <alignment horizontal="centerContinuous" vertical="center"/>
      <protection/>
    </xf>
    <xf numFmtId="0" fontId="9" fillId="0" borderId="24" xfId="39" applyFont="1" applyBorder="1" applyAlignment="1">
      <alignment horizontal="centerContinuous" vertical="center"/>
      <protection/>
    </xf>
    <xf numFmtId="0" fontId="11" fillId="0" borderId="27" xfId="39" applyFont="1" applyBorder="1" applyAlignment="1">
      <alignment horizontal="center" vertical="center"/>
      <protection/>
    </xf>
    <xf numFmtId="0" fontId="9" fillId="7" borderId="27" xfId="39" applyFont="1" applyFill="1" applyBorder="1" applyAlignment="1">
      <alignment horizontal="left" vertical="center" wrapText="1"/>
      <protection/>
    </xf>
    <xf numFmtId="49" fontId="9" fillId="7" borderId="24" xfId="39" applyNumberFormat="1" applyFont="1" applyFill="1" applyBorder="1" applyAlignment="1" quotePrefix="1">
      <alignment horizontal="center" vertical="center"/>
      <protection/>
    </xf>
    <xf numFmtId="49" fontId="9" fillId="0" borderId="26" xfId="39" applyNumberFormat="1" applyFont="1" applyBorder="1" applyAlignment="1">
      <alignment horizontal="center" vertical="center"/>
      <protection/>
    </xf>
    <xf numFmtId="3" fontId="9" fillId="7" borderId="27" xfId="39" applyNumberFormat="1" applyFont="1" applyFill="1" applyBorder="1" applyAlignment="1">
      <alignment horizontal="right" vertical="center"/>
      <protection/>
    </xf>
    <xf numFmtId="49" fontId="9" fillId="7" borderId="24" xfId="39" applyNumberFormat="1" applyFont="1" applyFill="1" applyBorder="1" applyAlignment="1" quotePrefix="1">
      <alignment horizontal="centerContinuous"/>
      <protection/>
    </xf>
    <xf numFmtId="49" fontId="9" fillId="7" borderId="26" xfId="39" applyNumberFormat="1" applyFont="1" applyFill="1" applyBorder="1" applyAlignment="1">
      <alignment horizontal="centerContinuous" vertical="center"/>
      <protection/>
    </xf>
    <xf numFmtId="49" fontId="9" fillId="7" borderId="24" xfId="39" applyNumberFormat="1" applyFont="1" applyFill="1" applyBorder="1" applyAlignment="1" quotePrefix="1">
      <alignment horizontal="centerContinuous" vertical="center"/>
      <protection/>
    </xf>
    <xf numFmtId="49" fontId="9" fillId="7" borderId="24" xfId="39" applyNumberFormat="1" applyFont="1" applyFill="1" applyBorder="1" applyAlignment="1">
      <alignment horizontal="center" vertical="center"/>
      <protection/>
    </xf>
    <xf numFmtId="0" fontId="11" fillId="7" borderId="27" xfId="39" applyFont="1" applyFill="1" applyBorder="1" applyAlignment="1">
      <alignment horizontal="left" vertical="center" wrapText="1"/>
      <protection/>
    </xf>
    <xf numFmtId="49" fontId="11" fillId="0" borderId="24" xfId="39" applyNumberFormat="1" applyFont="1" applyBorder="1" applyAlignment="1" quotePrefix="1">
      <alignment horizontal="centerContinuous" vertical="center"/>
      <protection/>
    </xf>
    <xf numFmtId="49" fontId="11" fillId="0" borderId="26" xfId="39" applyNumberFormat="1" applyFont="1" applyBorder="1" applyAlignment="1">
      <alignment horizontal="centerContinuous" vertical="center"/>
      <protection/>
    </xf>
    <xf numFmtId="3" fontId="11" fillId="8" borderId="40" xfId="39" applyNumberFormat="1" applyFont="1" applyFill="1" applyBorder="1" applyAlignment="1">
      <alignment horizontal="right" vertical="center"/>
      <protection/>
    </xf>
    <xf numFmtId="0" fontId="11" fillId="7" borderId="0" xfId="39" applyFont="1" applyFill="1">
      <alignment/>
      <protection/>
    </xf>
    <xf numFmtId="0" fontId="11" fillId="0" borderId="0" xfId="39" applyFont="1">
      <alignment/>
      <protection/>
    </xf>
    <xf numFmtId="49" fontId="9" fillId="7" borderId="24" xfId="39" applyNumberFormat="1" applyFont="1" applyFill="1" applyBorder="1" applyAlignment="1">
      <alignment horizontal="centerContinuous" vertical="center"/>
      <protection/>
    </xf>
    <xf numFmtId="49" fontId="9" fillId="0" borderId="24" xfId="39" applyNumberFormat="1" applyFont="1" applyBorder="1" applyAlignment="1" quotePrefix="1">
      <alignment horizontal="centerContinuous" vertical="center"/>
      <protection/>
    </xf>
    <xf numFmtId="49" fontId="9" fillId="7" borderId="26" xfId="39" applyNumberFormat="1" applyFont="1" applyFill="1" applyBorder="1" applyAlignment="1" quotePrefix="1">
      <alignment horizontal="centerContinuous" vertical="center"/>
      <protection/>
    </xf>
    <xf numFmtId="49" fontId="9" fillId="0" borderId="24" xfId="39" applyNumberFormat="1" applyFont="1" applyBorder="1" applyAlignment="1" quotePrefix="1">
      <alignment horizontal="center" vertical="center" wrapText="1"/>
      <protection/>
    </xf>
    <xf numFmtId="49" fontId="9" fillId="0" borderId="26" xfId="39" applyNumberFormat="1" applyFont="1" applyBorder="1" applyAlignment="1" quotePrefix="1">
      <alignment horizontal="center" vertical="center" wrapText="1"/>
      <protection/>
    </xf>
    <xf numFmtId="49" fontId="9" fillId="0" borderId="24" xfId="39" applyNumberFormat="1" applyFont="1" applyBorder="1" applyAlignment="1">
      <alignment horizontal="center" vertical="center" wrapText="1"/>
      <protection/>
    </xf>
    <xf numFmtId="49" fontId="9" fillId="0" borderId="26" xfId="39" applyNumberFormat="1" applyFont="1" applyBorder="1" applyAlignment="1">
      <alignment horizontal="center" vertical="center" wrapText="1"/>
      <protection/>
    </xf>
    <xf numFmtId="49" fontId="11" fillId="7" borderId="24" xfId="39" applyNumberFormat="1" applyFont="1" applyFill="1" applyBorder="1" applyAlignment="1">
      <alignment horizontal="centerContinuous" vertical="center"/>
      <protection/>
    </xf>
    <xf numFmtId="49" fontId="11" fillId="7" borderId="26" xfId="39" applyNumberFormat="1" applyFont="1" applyFill="1" applyBorder="1" applyAlignment="1">
      <alignment horizontal="centerContinuous" vertical="center"/>
      <protection/>
    </xf>
    <xf numFmtId="49" fontId="9" fillId="0" borderId="26" xfId="39" applyNumberFormat="1" applyFont="1" applyBorder="1" applyAlignment="1">
      <alignment horizontal="centerContinuous" vertical="center"/>
      <protection/>
    </xf>
    <xf numFmtId="0" fontId="11" fillId="7" borderId="40" xfId="39" applyFont="1" applyFill="1" applyBorder="1" applyAlignment="1">
      <alignment horizontal="left" vertical="center" wrapText="1"/>
      <protection/>
    </xf>
    <xf numFmtId="49" fontId="11" fillId="7" borderId="9" xfId="39" applyNumberFormat="1" applyFont="1" applyFill="1" applyBorder="1" applyAlignment="1">
      <alignment horizontal="centerContinuous" vertical="center"/>
      <protection/>
    </xf>
    <xf numFmtId="49" fontId="11" fillId="7" borderId="11" xfId="39" applyNumberFormat="1" applyFont="1" applyFill="1" applyBorder="1" applyAlignment="1">
      <alignment horizontal="centerContinuous" vertical="center"/>
      <protection/>
    </xf>
    <xf numFmtId="49" fontId="9" fillId="0" borderId="24" xfId="39" applyNumberFormat="1" applyFont="1" applyBorder="1" applyAlignment="1">
      <alignment horizontal="centerContinuous" vertical="center"/>
      <protection/>
    </xf>
    <xf numFmtId="0" fontId="11" fillId="7" borderId="16" xfId="39" applyFont="1" applyFill="1" applyBorder="1" applyAlignment="1">
      <alignment horizontal="left" vertical="center" wrapText="1"/>
      <protection/>
    </xf>
    <xf numFmtId="49" fontId="11" fillId="0" borderId="31" xfId="39" applyNumberFormat="1" applyFont="1" applyBorder="1" applyAlignment="1">
      <alignment horizontal="centerContinuous" vertical="center"/>
      <protection/>
    </xf>
    <xf numFmtId="49" fontId="11" fillId="0" borderId="14" xfId="39" applyNumberFormat="1" applyFont="1" applyBorder="1" applyAlignment="1">
      <alignment horizontal="centerContinuous" vertical="center"/>
      <protection/>
    </xf>
    <xf numFmtId="3" fontId="11" fillId="8" borderId="16" xfId="39" applyNumberFormat="1" applyFont="1" applyFill="1" applyBorder="1" applyAlignment="1">
      <alignment horizontal="right" vertical="center"/>
      <protection/>
    </xf>
    <xf numFmtId="0" fontId="9" fillId="7" borderId="0" xfId="39" applyFont="1" applyFill="1" applyBorder="1" applyAlignment="1">
      <alignment horizontal="center" vertical="center"/>
      <protection/>
    </xf>
    <xf numFmtId="0" fontId="9" fillId="0" borderId="0" xfId="39" applyFont="1" applyBorder="1" applyAlignment="1">
      <alignment horizontal="center" vertical="center"/>
      <protection/>
    </xf>
    <xf numFmtId="0" fontId="9" fillId="0" borderId="29" xfId="39" applyFont="1" applyBorder="1" applyAlignment="1">
      <alignment horizontal="center" vertical="center"/>
      <protection/>
    </xf>
    <xf numFmtId="49" fontId="9" fillId="0" borderId="0" xfId="39" applyNumberFormat="1" applyFont="1" applyBorder="1" applyAlignment="1" quotePrefix="1">
      <alignment horizontal="centerContinuous" vertical="center"/>
      <protection/>
    </xf>
    <xf numFmtId="49" fontId="9" fillId="0" borderId="0" xfId="39" applyNumberFormat="1" applyFont="1" applyBorder="1" applyAlignment="1">
      <alignment horizontal="centerContinuous" vertical="center"/>
      <protection/>
    </xf>
    <xf numFmtId="0" fontId="9" fillId="0" borderId="0" xfId="39" applyFont="1" applyBorder="1">
      <alignment/>
      <protection/>
    </xf>
    <xf numFmtId="49" fontId="9" fillId="0" borderId="0" xfId="39" applyNumberFormat="1" applyFont="1">
      <alignment/>
      <protection/>
    </xf>
    <xf numFmtId="176" fontId="9" fillId="0" borderId="0" xfId="39" applyNumberFormat="1" applyFont="1">
      <alignment/>
      <protection/>
    </xf>
    <xf numFmtId="0" fontId="13" fillId="0" borderId="0" xfId="41" applyFont="1" applyFill="1" applyBorder="1" applyAlignment="1">
      <alignment horizontal="centerContinuous"/>
      <protection/>
    </xf>
    <xf numFmtId="0" fontId="36" fillId="0" borderId="0" xfId="40" applyFont="1" applyFill="1" applyBorder="1" applyAlignment="1">
      <alignment horizontal="centerContinuous" vertical="center"/>
      <protection/>
    </xf>
    <xf numFmtId="0" fontId="13" fillId="0" borderId="0" xfId="41" applyFont="1" applyFill="1" applyBorder="1">
      <alignment/>
      <protection/>
    </xf>
    <xf numFmtId="0" fontId="13" fillId="0" borderId="0" xfId="40" applyFont="1" applyFill="1" applyBorder="1">
      <alignment/>
      <protection/>
    </xf>
    <xf numFmtId="0" fontId="13" fillId="0" borderId="0" xfId="40" applyFont="1" applyFill="1">
      <alignment/>
      <protection/>
    </xf>
    <xf numFmtId="0" fontId="13" fillId="0" borderId="0" xfId="41" applyFont="1" applyFill="1">
      <alignment/>
      <protection/>
    </xf>
    <xf numFmtId="0" fontId="13" fillId="0" borderId="0" xfId="40" applyFont="1" applyFill="1" applyBorder="1" applyAlignment="1">
      <alignment horizontal="centerContinuous" vertical="center"/>
      <protection/>
    </xf>
    <xf numFmtId="0" fontId="13" fillId="0" borderId="23" xfId="40" applyFont="1" applyFill="1" applyBorder="1" applyAlignment="1">
      <alignment horizontal="center" vertical="center"/>
      <protection/>
    </xf>
    <xf numFmtId="0" fontId="13" fillId="0" borderId="0" xfId="40" applyFont="1" applyFill="1" applyBorder="1" applyAlignment="1">
      <alignment horizontal="center" vertical="center"/>
      <protection/>
    </xf>
    <xf numFmtId="0" fontId="13" fillId="0" borderId="0" xfId="40" applyFont="1" applyFill="1" applyBorder="1" applyAlignment="1">
      <alignment horizontal="centerContinuous"/>
      <protection/>
    </xf>
    <xf numFmtId="0" fontId="13" fillId="0" borderId="0" xfId="40" applyFont="1" applyFill="1" applyBorder="1" applyAlignment="1">
      <alignment vertical="top"/>
      <protection/>
    </xf>
    <xf numFmtId="0" fontId="13" fillId="0" borderId="0" xfId="40" applyFont="1" applyFill="1" applyBorder="1" applyAlignment="1">
      <alignment horizontal="centerContinuous" vertical="top"/>
      <protection/>
    </xf>
    <xf numFmtId="0" fontId="13" fillId="0" borderId="0" xfId="40" applyFont="1" applyFill="1" applyAlignment="1">
      <alignment horizontal="centerContinuous"/>
      <protection/>
    </xf>
    <xf numFmtId="0" fontId="13" fillId="0" borderId="0" xfId="40" applyFont="1" applyFill="1" applyBorder="1" applyAlignment="1">
      <alignment horizontal="center" vertical="top"/>
      <protection/>
    </xf>
    <xf numFmtId="0" fontId="37" fillId="0" borderId="0" xfId="40" applyFont="1" applyFill="1" applyAlignment="1">
      <alignment horizontal="centerContinuous" vertical="center"/>
      <protection/>
    </xf>
    <xf numFmtId="0" fontId="36" fillId="0" borderId="0" xfId="40" applyFont="1" applyFill="1" applyAlignment="1">
      <alignment horizontal="centerContinuous" vertical="center"/>
      <protection/>
    </xf>
    <xf numFmtId="0" fontId="38" fillId="0" borderId="0" xfId="40" applyFont="1" applyFill="1" applyAlignment="1">
      <alignment vertical="center"/>
      <protection/>
    </xf>
    <xf numFmtId="0" fontId="36" fillId="0" borderId="0" xfId="40" applyFont="1" applyFill="1" applyAlignment="1">
      <alignment vertical="center"/>
      <protection/>
    </xf>
    <xf numFmtId="0" fontId="36" fillId="0" borderId="0" xfId="40" applyFont="1" applyFill="1" applyBorder="1" applyAlignment="1">
      <alignment vertical="center"/>
      <protection/>
    </xf>
    <xf numFmtId="0" fontId="13" fillId="0" borderId="13" xfId="40" applyFont="1" applyFill="1" applyBorder="1">
      <alignment/>
      <protection/>
    </xf>
    <xf numFmtId="0" fontId="13" fillId="0" borderId="14" xfId="40" applyFont="1" applyFill="1" applyBorder="1">
      <alignment/>
      <protection/>
    </xf>
    <xf numFmtId="0" fontId="13" fillId="0" borderId="15" xfId="40" applyFont="1" applyFill="1" applyBorder="1">
      <alignment/>
      <protection/>
    </xf>
    <xf numFmtId="0" fontId="15" fillId="0" borderId="13" xfId="40" applyFont="1" applyFill="1" applyBorder="1" applyAlignment="1">
      <alignment horizontal="center" vertical="center"/>
      <protection/>
    </xf>
    <xf numFmtId="0" fontId="15" fillId="0" borderId="14" xfId="40" applyFont="1" applyFill="1" applyBorder="1" applyAlignment="1">
      <alignment horizontal="center" vertical="center"/>
      <protection/>
    </xf>
    <xf numFmtId="0" fontId="15" fillId="0" borderId="15" xfId="40" applyFont="1" applyFill="1" applyBorder="1" applyAlignment="1">
      <alignment horizontal="center" vertical="center"/>
      <protection/>
    </xf>
    <xf numFmtId="0" fontId="13" fillId="0" borderId="0" xfId="42" applyFont="1" applyFill="1" applyBorder="1">
      <alignment/>
      <protection/>
    </xf>
    <xf numFmtId="0" fontId="9" fillId="0" borderId="20" xfId="41" applyFont="1" applyFill="1" applyBorder="1" applyAlignment="1">
      <alignment horizontal="center"/>
      <protection/>
    </xf>
    <xf numFmtId="0" fontId="13" fillId="0" borderId="0" xfId="40" applyFont="1" applyFill="1" applyAlignment="1">
      <alignment horizontal="centerContinuous" vertical="top"/>
      <protection/>
    </xf>
    <xf numFmtId="0" fontId="13" fillId="0" borderId="0" xfId="40" applyFont="1" applyFill="1" applyAlignment="1">
      <alignment horizontal="centerContinuous" vertical="top" wrapText="1"/>
      <protection/>
    </xf>
    <xf numFmtId="0" fontId="13" fillId="0" borderId="0" xfId="40" applyFont="1" applyFill="1" applyAlignment="1">
      <alignment vertical="top"/>
      <protection/>
    </xf>
    <xf numFmtId="0" fontId="13" fillId="0" borderId="2" xfId="40" applyFont="1" applyFill="1" applyBorder="1" applyAlignment="1">
      <alignment horizontal="center" vertical="top"/>
      <protection/>
    </xf>
    <xf numFmtId="0" fontId="13" fillId="0" borderId="10" xfId="40" applyFont="1" applyFill="1" applyBorder="1" applyAlignment="1">
      <alignment horizontal="center" vertical="top"/>
      <protection/>
    </xf>
    <xf numFmtId="0" fontId="13" fillId="0" borderId="0" xfId="41" applyFont="1" applyFill="1" applyAlignment="1">
      <alignment horizontal="centerContinuous" vertical="top"/>
      <protection/>
    </xf>
    <xf numFmtId="0" fontId="13" fillId="0" borderId="0" xfId="41" applyFont="1" applyFill="1" applyAlignment="1">
      <alignment horizontal="centerContinuous"/>
      <protection/>
    </xf>
    <xf numFmtId="0" fontId="13" fillId="0" borderId="13" xfId="42" applyFont="1" applyFill="1" applyBorder="1" applyAlignment="1">
      <alignment horizontal="centerContinuous" vertical="top"/>
      <protection/>
    </xf>
    <xf numFmtId="0" fontId="13" fillId="0" borderId="16" xfId="42" applyFont="1" applyFill="1" applyBorder="1" applyAlignment="1">
      <alignment horizontal="centerContinuous" vertical="top"/>
      <protection/>
    </xf>
    <xf numFmtId="0" fontId="13" fillId="0" borderId="17" xfId="42" applyFont="1" applyFill="1" applyBorder="1" applyAlignment="1">
      <alignment horizontal="centerContinuous" vertical="top"/>
      <protection/>
    </xf>
    <xf numFmtId="0" fontId="13" fillId="0" borderId="16" xfId="40" applyFont="1" applyFill="1" applyBorder="1">
      <alignment/>
      <protection/>
    </xf>
    <xf numFmtId="0" fontId="13" fillId="0" borderId="0" xfId="42" applyFont="1" applyFill="1" applyBorder="1" applyAlignment="1">
      <alignment horizontal="centerContinuous" vertical="top" wrapText="1"/>
      <protection/>
    </xf>
    <xf numFmtId="0" fontId="13" fillId="0" borderId="15" xfId="42" applyFont="1" applyFill="1" applyBorder="1" applyAlignment="1">
      <alignment horizontal="centerContinuous" vertical="top"/>
      <protection/>
    </xf>
    <xf numFmtId="0" fontId="13" fillId="0" borderId="0" xfId="42" applyFont="1" applyFill="1" applyBorder="1" applyAlignment="1">
      <alignment horizontal="centerContinuous" vertical="top"/>
      <protection/>
    </xf>
    <xf numFmtId="0" fontId="13" fillId="0" borderId="29" xfId="42" applyFont="1" applyFill="1" applyBorder="1" applyAlignment="1">
      <alignment horizontal="centerContinuous" vertical="top"/>
      <protection/>
    </xf>
    <xf numFmtId="0" fontId="13" fillId="0" borderId="31" xfId="42" applyFont="1" applyFill="1" applyBorder="1" applyAlignment="1">
      <alignment vertical="top"/>
      <protection/>
    </xf>
    <xf numFmtId="0" fontId="13" fillId="0" borderId="17" xfId="42" applyFont="1" applyFill="1" applyBorder="1" applyAlignment="1">
      <alignment vertical="top"/>
      <protection/>
    </xf>
    <xf numFmtId="0" fontId="13" fillId="0" borderId="0" xfId="42" applyFont="1" applyFill="1" applyBorder="1" applyAlignment="1">
      <alignment vertical="top"/>
      <protection/>
    </xf>
    <xf numFmtId="0" fontId="13" fillId="0" borderId="28" xfId="42" applyFont="1" applyFill="1" applyBorder="1" applyAlignment="1">
      <alignment horizontal="centerContinuous" vertical="top"/>
      <protection/>
    </xf>
    <xf numFmtId="0" fontId="13" fillId="0" borderId="31" xfId="42" applyFont="1" applyFill="1" applyBorder="1" applyAlignment="1">
      <alignment horizontal="center" vertical="top"/>
      <protection/>
    </xf>
    <xf numFmtId="0" fontId="13" fillId="0" borderId="14" xfId="42" applyFont="1" applyFill="1" applyBorder="1" applyAlignment="1">
      <alignment horizontal="center" vertical="top"/>
      <protection/>
    </xf>
    <xf numFmtId="0" fontId="13" fillId="0" borderId="29" xfId="42" applyFont="1" applyFill="1" applyBorder="1" applyAlignment="1">
      <alignment horizontal="centerContinuous" vertical="top" wrapText="1"/>
      <protection/>
    </xf>
    <xf numFmtId="49" fontId="13" fillId="0" borderId="28" xfId="42" applyNumberFormat="1" applyFont="1" applyFill="1" applyBorder="1" applyAlignment="1">
      <alignment horizontal="center" vertical="top"/>
      <protection/>
    </xf>
    <xf numFmtId="49" fontId="13" fillId="0" borderId="15" xfId="42" applyNumberFormat="1" applyFont="1" applyFill="1" applyBorder="1" applyAlignment="1">
      <alignment horizontal="center" vertical="top"/>
      <protection/>
    </xf>
    <xf numFmtId="0" fontId="13" fillId="0" borderId="13" xfId="40" applyFont="1" applyFill="1" applyBorder="1" applyAlignment="1">
      <alignment horizontal="centerContinuous" vertical="center"/>
      <protection/>
    </xf>
    <xf numFmtId="0" fontId="13" fillId="0" borderId="15" xfId="40" applyFont="1" applyFill="1" applyBorder="1" applyAlignment="1">
      <alignment horizontal="center" vertical="center"/>
      <protection/>
    </xf>
    <xf numFmtId="0" fontId="13" fillId="0" borderId="0" xfId="40" applyFont="1" applyFill="1" applyAlignment="1">
      <alignment/>
      <protection/>
    </xf>
    <xf numFmtId="0" fontId="13" fillId="0" borderId="0" xfId="42" applyFont="1" applyFill="1" applyAlignment="1">
      <alignment horizontal="centerContinuous" vertical="top"/>
      <protection/>
    </xf>
    <xf numFmtId="0" fontId="13" fillId="0" borderId="0" xfId="42" applyFont="1" applyFill="1" applyAlignment="1">
      <alignment vertical="top"/>
      <protection/>
    </xf>
    <xf numFmtId="0" fontId="13" fillId="0" borderId="2" xfId="42" applyFont="1" applyFill="1" applyBorder="1" applyAlignment="1">
      <alignment horizontal="center" vertical="top"/>
      <protection/>
    </xf>
    <xf numFmtId="0" fontId="13" fillId="0" borderId="2" xfId="42" applyFont="1" applyFill="1" applyBorder="1" applyAlignment="1">
      <alignment horizontal="center" vertical="top" wrapText="1"/>
      <protection/>
    </xf>
    <xf numFmtId="0" fontId="13" fillId="0" borderId="0" xfId="42" applyFont="1" applyFill="1" applyBorder="1" applyAlignment="1">
      <alignment horizontal="center" vertical="top" wrapText="1"/>
      <protection/>
    </xf>
    <xf numFmtId="0" fontId="13" fillId="0" borderId="0" xfId="40" applyFont="1" applyFill="1" applyBorder="1" applyAlignment="1">
      <alignment horizontal="center" vertical="top"/>
      <protection/>
    </xf>
    <xf numFmtId="0" fontId="13" fillId="0" borderId="0" xfId="40" applyFont="1" applyFill="1" applyAlignment="1">
      <alignment horizontal="left"/>
      <protection/>
    </xf>
    <xf numFmtId="0" fontId="13" fillId="0" borderId="1" xfId="40" applyFont="1" applyFill="1" applyBorder="1" applyAlignment="1">
      <alignment horizontal="centerContinuous" vertical="center" wrapText="1"/>
      <protection/>
    </xf>
    <xf numFmtId="0" fontId="13" fillId="0" borderId="2" xfId="40" applyFont="1" applyFill="1" applyBorder="1" applyAlignment="1">
      <alignment horizontal="centerContinuous" vertical="center" wrapText="1"/>
      <protection/>
    </xf>
    <xf numFmtId="0" fontId="13" fillId="0" borderId="34" xfId="40" applyFont="1" applyFill="1" applyBorder="1" applyAlignment="1">
      <alignment horizontal="centerContinuous" vertical="center" wrapText="1"/>
      <protection/>
    </xf>
    <xf numFmtId="0" fontId="13" fillId="0" borderId="35" xfId="40" applyFont="1" applyFill="1" applyBorder="1" applyAlignment="1">
      <alignment horizontal="center" vertical="center" wrapText="1"/>
      <protection/>
    </xf>
    <xf numFmtId="0" fontId="13" fillId="0" borderId="54" xfId="40" applyFont="1" applyFill="1" applyBorder="1" applyAlignment="1">
      <alignment horizontal="center" vertical="center"/>
      <protection/>
    </xf>
    <xf numFmtId="0" fontId="13" fillId="0" borderId="65" xfId="41" applyFont="1" applyFill="1" applyBorder="1" applyAlignment="1">
      <alignment horizontal="center" vertical="center"/>
      <protection/>
    </xf>
    <xf numFmtId="0" fontId="13" fillId="0" borderId="57" xfId="41" applyFont="1" applyFill="1" applyBorder="1" applyAlignment="1">
      <alignment horizontal="center" vertical="center"/>
      <protection/>
    </xf>
    <xf numFmtId="0" fontId="13" fillId="0" borderId="65" xfId="40" applyFont="1" applyFill="1" applyBorder="1" applyAlignment="1">
      <alignment horizontal="center" vertical="center" wrapText="1"/>
      <protection/>
    </xf>
    <xf numFmtId="0" fontId="13" fillId="0" borderId="65" xfId="41" applyFont="1" applyFill="1" applyBorder="1" applyAlignment="1">
      <alignment horizontal="center" vertical="center" wrapText="1"/>
      <protection/>
    </xf>
    <xf numFmtId="0" fontId="13" fillId="0" borderId="57" xfId="41" applyFont="1" applyFill="1" applyBorder="1" applyAlignment="1">
      <alignment horizontal="center" vertical="center" wrapText="1"/>
      <protection/>
    </xf>
    <xf numFmtId="0" fontId="13" fillId="0" borderId="36" xfId="40" applyFont="1" applyFill="1" applyBorder="1" applyAlignment="1">
      <alignment horizontal="center" vertical="center" wrapText="1"/>
      <protection/>
    </xf>
    <xf numFmtId="0" fontId="13" fillId="0" borderId="2" xfId="40" applyFont="1" applyFill="1" applyBorder="1" applyAlignment="1">
      <alignment horizontal="center" vertical="center" wrapText="1"/>
      <protection/>
    </xf>
    <xf numFmtId="0" fontId="13" fillId="0" borderId="34" xfId="40" applyFont="1" applyFill="1" applyBorder="1" applyAlignment="1">
      <alignment horizontal="center" vertical="center" wrapText="1"/>
      <protection/>
    </xf>
    <xf numFmtId="0" fontId="13" fillId="0" borderId="3" xfId="40" applyFont="1" applyFill="1" applyBorder="1" applyAlignment="1">
      <alignment horizontal="center" vertical="center" wrapText="1"/>
      <protection/>
    </xf>
    <xf numFmtId="0" fontId="13" fillId="0" borderId="4" xfId="40" applyFont="1" applyFill="1" applyBorder="1" applyAlignment="1">
      <alignment horizontal="centerContinuous" vertical="center"/>
      <protection/>
    </xf>
    <xf numFmtId="0" fontId="13" fillId="0" borderId="18" xfId="40" applyFont="1" applyFill="1" applyBorder="1" applyAlignment="1">
      <alignment horizontal="centerContinuous"/>
      <protection/>
    </xf>
    <xf numFmtId="0" fontId="13" fillId="0" borderId="41" xfId="40" applyFont="1" applyFill="1" applyBorder="1" applyAlignment="1">
      <alignment horizontal="center" vertical="center" wrapText="1"/>
      <protection/>
    </xf>
    <xf numFmtId="0" fontId="13" fillId="0" borderId="9" xfId="40" applyFont="1" applyFill="1" applyBorder="1" applyAlignment="1">
      <alignment horizontal="center" vertical="center" wrapText="1"/>
      <protection/>
    </xf>
    <xf numFmtId="0" fontId="13" fillId="0" borderId="10" xfId="40" applyFont="1" applyFill="1" applyBorder="1" applyAlignment="1">
      <alignment horizontal="center" vertical="center" wrapText="1"/>
      <protection/>
    </xf>
    <xf numFmtId="0" fontId="13" fillId="0" borderId="11" xfId="40" applyFont="1" applyFill="1" applyBorder="1" applyAlignment="1">
      <alignment horizontal="center" vertical="center" wrapText="1"/>
      <protection/>
    </xf>
    <xf numFmtId="0" fontId="13" fillId="0" borderId="12" xfId="40" applyFont="1" applyFill="1" applyBorder="1" applyAlignment="1">
      <alignment horizontal="center" vertical="center" wrapText="1"/>
      <protection/>
    </xf>
    <xf numFmtId="0" fontId="13" fillId="0" borderId="0" xfId="40" applyFont="1" applyFill="1" applyBorder="1" applyAlignment="1">
      <alignment horizontal="center" vertical="center" wrapText="1"/>
      <protection/>
    </xf>
    <xf numFmtId="0" fontId="13" fillId="0" borderId="18" xfId="40" applyFont="1" applyFill="1" applyBorder="1" applyAlignment="1">
      <alignment horizontal="center" vertical="center" wrapText="1"/>
      <protection/>
    </xf>
    <xf numFmtId="0" fontId="13" fillId="0" borderId="5" xfId="40" applyFont="1" applyFill="1" applyBorder="1" applyAlignment="1">
      <alignment horizontal="center" vertical="center" wrapText="1"/>
      <protection/>
    </xf>
    <xf numFmtId="0" fontId="13" fillId="0" borderId="20" xfId="40" applyFont="1" applyFill="1" applyBorder="1" applyAlignment="1">
      <alignment horizontal="centerContinuous"/>
      <protection/>
    </xf>
    <xf numFmtId="0" fontId="13" fillId="0" borderId="37" xfId="40" applyFont="1" applyFill="1" applyBorder="1" applyAlignment="1">
      <alignment horizontal="center" vertical="center" wrapText="1"/>
      <protection/>
    </xf>
    <xf numFmtId="0" fontId="13" fillId="0" borderId="19" xfId="40" applyFont="1" applyFill="1" applyBorder="1" applyAlignment="1">
      <alignment horizontal="center" vertical="center" wrapText="1"/>
      <protection/>
    </xf>
    <xf numFmtId="0" fontId="13" fillId="0" borderId="20" xfId="40" applyFont="1" applyFill="1" applyBorder="1" applyAlignment="1">
      <alignment horizontal="center" vertical="center" wrapText="1"/>
      <protection/>
    </xf>
    <xf numFmtId="0" fontId="13" fillId="0" borderId="21" xfId="40" applyFont="1" applyFill="1" applyBorder="1" applyAlignment="1">
      <alignment horizontal="center" vertical="center" wrapText="1"/>
      <protection/>
    </xf>
    <xf numFmtId="0" fontId="13" fillId="0" borderId="66" xfId="40" applyFont="1" applyFill="1" applyBorder="1" applyAlignment="1">
      <alignment horizontal="center" vertical="center" wrapText="1"/>
      <protection/>
    </xf>
    <xf numFmtId="0" fontId="13" fillId="0" borderId="67" xfId="40" applyFont="1" applyFill="1" applyBorder="1" applyAlignment="1">
      <alignment horizontal="centerContinuous" vertical="center"/>
      <protection/>
    </xf>
    <xf numFmtId="0" fontId="13" fillId="0" borderId="68" xfId="40" applyFont="1" applyFill="1" applyBorder="1" applyAlignment="1">
      <alignment horizontal="centerContinuous" vertical="center"/>
      <protection/>
    </xf>
    <xf numFmtId="0" fontId="13" fillId="0" borderId="69" xfId="40" applyFont="1" applyFill="1" applyBorder="1" applyAlignment="1">
      <alignment horizontal="centerContinuous" vertical="center"/>
      <protection/>
    </xf>
    <xf numFmtId="0" fontId="13" fillId="0" borderId="48" xfId="40" applyFont="1" applyFill="1" applyBorder="1" applyAlignment="1">
      <alignment horizontal="center" vertical="center"/>
      <protection/>
    </xf>
    <xf numFmtId="0" fontId="13" fillId="0" borderId="70" xfId="40" applyFont="1" applyFill="1" applyBorder="1" applyAlignment="1">
      <alignment horizontal="center" vertical="center"/>
      <protection/>
    </xf>
    <xf numFmtId="0" fontId="13" fillId="0" borderId="68" xfId="40" applyFont="1" applyFill="1" applyBorder="1" applyAlignment="1">
      <alignment horizontal="center" vertical="center"/>
      <protection/>
    </xf>
    <xf numFmtId="0" fontId="13" fillId="0" borderId="69" xfId="40" applyFont="1" applyFill="1" applyBorder="1" applyAlignment="1">
      <alignment horizontal="center" vertical="center"/>
      <protection/>
    </xf>
    <xf numFmtId="0" fontId="13" fillId="0" borderId="48" xfId="40" applyFont="1" applyFill="1" applyBorder="1" applyAlignment="1">
      <alignment horizontal="center" vertical="center"/>
      <protection/>
    </xf>
    <xf numFmtId="0" fontId="13" fillId="0" borderId="71" xfId="40" applyFont="1" applyFill="1" applyBorder="1" applyAlignment="1">
      <alignment horizontal="center" vertical="center"/>
      <protection/>
    </xf>
    <xf numFmtId="176" fontId="13" fillId="0" borderId="55" xfId="43" applyNumberFormat="1" applyFont="1" applyFill="1" applyBorder="1" applyAlignment="1">
      <alignment horizontal="left" vertical="center"/>
      <protection/>
    </xf>
    <xf numFmtId="176" fontId="13" fillId="0" borderId="45" xfId="43" applyNumberFormat="1" applyFont="1" applyFill="1" applyBorder="1" applyAlignment="1">
      <alignment horizontal="left" vertical="center"/>
      <protection/>
    </xf>
    <xf numFmtId="0" fontId="13" fillId="0" borderId="45" xfId="43" applyFont="1" applyFill="1" applyBorder="1" applyAlignment="1" quotePrefix="1">
      <alignment horizontal="center" vertical="center"/>
      <protection/>
    </xf>
    <xf numFmtId="3" fontId="13" fillId="0" borderId="54" xfId="43" applyNumberFormat="1" applyFont="1" applyFill="1" applyBorder="1" applyAlignment="1" quotePrefix="1">
      <alignment horizontal="right" vertical="center"/>
      <protection/>
    </xf>
    <xf numFmtId="3" fontId="13" fillId="0" borderId="65" xfId="43" applyNumberFormat="1" applyFont="1" applyFill="1" applyBorder="1" applyAlignment="1" quotePrefix="1">
      <alignment horizontal="right" vertical="center"/>
      <protection/>
    </xf>
    <xf numFmtId="3" fontId="13" fillId="0" borderId="57" xfId="43" applyNumberFormat="1" applyFont="1" applyFill="1" applyBorder="1" applyAlignment="1" quotePrefix="1">
      <alignment horizontal="right" vertical="center"/>
      <protection/>
    </xf>
    <xf numFmtId="0" fontId="13" fillId="0" borderId="54" xfId="43" applyFont="1" applyFill="1" applyBorder="1" applyAlignment="1" quotePrefix="1">
      <alignment horizontal="center" vertical="center"/>
      <protection/>
    </xf>
    <xf numFmtId="0" fontId="13" fillId="0" borderId="65" xfId="43" applyFont="1" applyFill="1" applyBorder="1" applyAlignment="1" quotePrefix="1">
      <alignment horizontal="center" vertical="center"/>
      <protection/>
    </xf>
    <xf numFmtId="0" fontId="13" fillId="0" borderId="57" xfId="43" applyFont="1" applyFill="1" applyBorder="1" applyAlignment="1" quotePrefix="1">
      <alignment horizontal="center" vertical="center"/>
      <protection/>
    </xf>
    <xf numFmtId="0" fontId="13" fillId="0" borderId="57" xfId="40" applyFont="1" applyFill="1" applyBorder="1" applyAlignment="1" quotePrefix="1">
      <alignment horizontal="center" vertical="center"/>
      <protection/>
    </xf>
    <xf numFmtId="0" fontId="13" fillId="0" borderId="45" xfId="40" applyFont="1" applyFill="1" applyBorder="1" applyAlignment="1" quotePrefix="1">
      <alignment horizontal="center" vertical="center"/>
      <protection/>
    </xf>
    <xf numFmtId="0" fontId="13" fillId="0" borderId="54" xfId="40" applyFont="1" applyFill="1" applyBorder="1" applyAlignment="1" quotePrefix="1">
      <alignment horizontal="center" vertical="center"/>
      <protection/>
    </xf>
    <xf numFmtId="0" fontId="13" fillId="0" borderId="56" xfId="40" applyFont="1" applyFill="1" applyBorder="1" applyAlignment="1" quotePrefix="1">
      <alignment horizontal="center" vertical="center"/>
      <protection/>
    </xf>
    <xf numFmtId="176" fontId="13" fillId="0" borderId="42" xfId="43" applyNumberFormat="1" applyFont="1" applyFill="1" applyBorder="1" applyAlignment="1">
      <alignment horizontal="left" vertical="center"/>
      <protection/>
    </xf>
    <xf numFmtId="176" fontId="13" fillId="0" borderId="27" xfId="43" applyNumberFormat="1" applyFont="1" applyFill="1" applyBorder="1" applyAlignment="1">
      <alignment horizontal="left" vertical="center"/>
      <protection/>
    </xf>
    <xf numFmtId="0" fontId="13" fillId="0" borderId="27" xfId="43" applyFont="1" applyFill="1" applyBorder="1" applyAlignment="1" quotePrefix="1">
      <alignment horizontal="center" vertical="center"/>
      <protection/>
    </xf>
    <xf numFmtId="3" fontId="13" fillId="0" borderId="24" xfId="43" applyNumberFormat="1" applyFont="1" applyFill="1" applyBorder="1" applyAlignment="1" quotePrefix="1">
      <alignment horizontal="right" vertical="center"/>
      <protection/>
    </xf>
    <xf numFmtId="3" fontId="13" fillId="0" borderId="25" xfId="43" applyNumberFormat="1" applyFont="1" applyFill="1" applyBorder="1" applyAlignment="1" quotePrefix="1">
      <alignment horizontal="right" vertical="center"/>
      <protection/>
    </xf>
    <xf numFmtId="3" fontId="13" fillId="0" borderId="26" xfId="43" applyNumberFormat="1" applyFont="1" applyFill="1" applyBorder="1" applyAlignment="1" quotePrefix="1">
      <alignment horizontal="right" vertical="center"/>
      <protection/>
    </xf>
    <xf numFmtId="0" fontId="13" fillId="0" borderId="24" xfId="43" applyFont="1" applyFill="1" applyBorder="1" applyAlignment="1" quotePrefix="1">
      <alignment horizontal="center" vertical="center"/>
      <protection/>
    </xf>
    <xf numFmtId="0" fontId="13" fillId="0" borderId="25" xfId="43" applyFont="1" applyFill="1" applyBorder="1" applyAlignment="1" quotePrefix="1">
      <alignment horizontal="center" vertical="center"/>
      <protection/>
    </xf>
    <xf numFmtId="0" fontId="13" fillId="0" borderId="26" xfId="43" applyFont="1" applyFill="1" applyBorder="1" applyAlignment="1" quotePrefix="1">
      <alignment horizontal="center" vertical="center"/>
      <protection/>
    </xf>
    <xf numFmtId="0" fontId="13" fillId="0" borderId="26" xfId="40" applyFont="1" applyFill="1" applyBorder="1" applyAlignment="1" quotePrefix="1">
      <alignment horizontal="center" vertical="center"/>
      <protection/>
    </xf>
    <xf numFmtId="0" fontId="13" fillId="0" borderId="27" xfId="40" applyFont="1" applyFill="1" applyBorder="1" applyAlignment="1" quotePrefix="1">
      <alignment horizontal="center" vertical="center"/>
      <protection/>
    </xf>
    <xf numFmtId="0" fontId="13" fillId="0" borderId="24" xfId="40" applyFont="1" applyFill="1" applyBorder="1" applyAlignment="1" quotePrefix="1">
      <alignment horizontal="center" vertical="center"/>
      <protection/>
    </xf>
    <xf numFmtId="0" fontId="13" fillId="0" borderId="38" xfId="40" applyFont="1" applyFill="1" applyBorder="1" applyAlignment="1" quotePrefix="1">
      <alignment horizontal="center" vertical="center"/>
      <protection/>
    </xf>
    <xf numFmtId="176" fontId="15" fillId="0" borderId="42" xfId="43" applyNumberFormat="1" applyFont="1" applyFill="1" applyBorder="1" applyAlignment="1">
      <alignment horizontal="left" vertical="center"/>
      <protection/>
    </xf>
    <xf numFmtId="176" fontId="15" fillId="0" borderId="27" xfId="43" applyNumberFormat="1" applyFont="1" applyFill="1" applyBorder="1" applyAlignment="1">
      <alignment horizontal="left" vertical="center"/>
      <protection/>
    </xf>
    <xf numFmtId="176" fontId="15" fillId="0" borderId="24" xfId="43" applyNumberFormat="1" applyFont="1" applyFill="1" applyBorder="1" applyAlignment="1">
      <alignment horizontal="left" vertical="center"/>
      <protection/>
    </xf>
    <xf numFmtId="0" fontId="15" fillId="0" borderId="25" xfId="40" applyFont="1" applyFill="1" applyBorder="1" applyAlignment="1">
      <alignment horizontal="right" vertical="center"/>
      <protection/>
    </xf>
    <xf numFmtId="0" fontId="33" fillId="0" borderId="25" xfId="40" applyFont="1" applyFill="1" applyBorder="1" applyAlignment="1">
      <alignment horizontal="right" vertical="center"/>
      <protection/>
    </xf>
    <xf numFmtId="0" fontId="33" fillId="0" borderId="26" xfId="40" applyFont="1" applyFill="1" applyBorder="1" applyAlignment="1">
      <alignment horizontal="right" vertical="center"/>
      <protection/>
    </xf>
    <xf numFmtId="0" fontId="15" fillId="0" borderId="27" xfId="43" applyFont="1" applyFill="1" applyBorder="1" applyAlignment="1" quotePrefix="1">
      <alignment horizontal="center" vertical="center"/>
      <protection/>
    </xf>
    <xf numFmtId="3" fontId="15" fillId="0" borderId="24" xfId="43" applyNumberFormat="1" applyFont="1" applyFill="1" applyBorder="1" applyAlignment="1" quotePrefix="1">
      <alignment horizontal="right" vertical="center"/>
      <protection/>
    </xf>
    <xf numFmtId="3" fontId="15" fillId="0" borderId="25" xfId="43" applyNumberFormat="1" applyFont="1" applyFill="1" applyBorder="1" applyAlignment="1" quotePrefix="1">
      <alignment horizontal="right" vertical="center"/>
      <protection/>
    </xf>
    <xf numFmtId="3" fontId="15" fillId="0" borderId="26" xfId="43" applyNumberFormat="1" applyFont="1" applyFill="1" applyBorder="1" applyAlignment="1" quotePrefix="1">
      <alignment horizontal="right" vertical="center"/>
      <protection/>
    </xf>
    <xf numFmtId="0" fontId="15" fillId="0" borderId="24" xfId="43" applyFont="1" applyFill="1" applyBorder="1" applyAlignment="1" quotePrefix="1">
      <alignment horizontal="center" vertical="center"/>
      <protection/>
    </xf>
    <xf numFmtId="0" fontId="15" fillId="0" borderId="25" xfId="43" applyFont="1" applyFill="1" applyBorder="1" applyAlignment="1" quotePrefix="1">
      <alignment horizontal="center" vertical="center"/>
      <protection/>
    </xf>
    <xf numFmtId="0" fontId="15" fillId="0" borderId="26" xfId="43" applyFont="1" applyFill="1" applyBorder="1" applyAlignment="1" quotePrefix="1">
      <alignment horizontal="center" vertical="center"/>
      <protection/>
    </xf>
    <xf numFmtId="0" fontId="15" fillId="0" borderId="26" xfId="40" applyFont="1" applyFill="1" applyBorder="1" applyAlignment="1" quotePrefix="1">
      <alignment horizontal="center" vertical="center"/>
      <protection/>
    </xf>
    <xf numFmtId="0" fontId="15" fillId="0" borderId="27" xfId="40" applyFont="1" applyFill="1" applyBorder="1" applyAlignment="1" quotePrefix="1">
      <alignment horizontal="center" vertical="center"/>
      <protection/>
    </xf>
    <xf numFmtId="0" fontId="15" fillId="0" borderId="24" xfId="40" applyFont="1" applyFill="1" applyBorder="1" applyAlignment="1" quotePrefix="1">
      <alignment horizontal="center" vertical="center"/>
      <protection/>
    </xf>
    <xf numFmtId="0" fontId="15" fillId="0" borderId="38" xfId="40" applyFont="1" applyFill="1" applyBorder="1" applyAlignment="1" quotePrefix="1">
      <alignment horizontal="center" vertical="center"/>
      <protection/>
    </xf>
    <xf numFmtId="0" fontId="15" fillId="0" borderId="0" xfId="40" applyFont="1" applyFill="1">
      <alignment/>
      <protection/>
    </xf>
    <xf numFmtId="176" fontId="15" fillId="0" borderId="42" xfId="43" applyNumberFormat="1" applyFont="1" applyFill="1" applyBorder="1" applyAlignment="1">
      <alignment horizontal="left" vertical="center" wrapText="1"/>
      <protection/>
    </xf>
    <xf numFmtId="176" fontId="15" fillId="0" borderId="27" xfId="43" applyNumberFormat="1" applyFont="1" applyFill="1" applyBorder="1" applyAlignment="1">
      <alignment horizontal="left" vertical="center" wrapText="1"/>
      <protection/>
    </xf>
    <xf numFmtId="0" fontId="15" fillId="0" borderId="27" xfId="43" applyFont="1" applyFill="1" applyBorder="1" applyAlignment="1" quotePrefix="1">
      <alignment horizontal="center" vertical="center"/>
      <protection/>
    </xf>
    <xf numFmtId="3" fontId="15" fillId="0" borderId="24" xfId="43" applyNumberFormat="1" applyFont="1" applyFill="1" applyBorder="1" applyAlignment="1" quotePrefix="1">
      <alignment horizontal="right" vertical="center"/>
      <protection/>
    </xf>
    <xf numFmtId="3" fontId="15" fillId="0" borderId="25" xfId="43" applyNumberFormat="1" applyFont="1" applyFill="1" applyBorder="1" applyAlignment="1" quotePrefix="1">
      <alignment horizontal="right" vertical="center"/>
      <protection/>
    </xf>
    <xf numFmtId="3" fontId="15" fillId="0" borderId="26" xfId="43" applyNumberFormat="1" applyFont="1" applyFill="1" applyBorder="1" applyAlignment="1" quotePrefix="1">
      <alignment horizontal="right" vertical="center"/>
      <protection/>
    </xf>
    <xf numFmtId="0" fontId="15" fillId="0" borderId="24" xfId="43" applyFont="1" applyFill="1" applyBorder="1" applyAlignment="1" quotePrefix="1">
      <alignment horizontal="center" vertical="center"/>
      <protection/>
    </xf>
    <xf numFmtId="0" fontId="15" fillId="0" borderId="25" xfId="43" applyFont="1" applyFill="1" applyBorder="1" applyAlignment="1" quotePrefix="1">
      <alignment horizontal="center" vertical="center"/>
      <protection/>
    </xf>
    <xf numFmtId="0" fontId="15" fillId="0" borderId="26" xfId="43" applyFont="1" applyFill="1" applyBorder="1" applyAlignment="1" quotePrefix="1">
      <alignment horizontal="center" vertical="center"/>
      <protection/>
    </xf>
    <xf numFmtId="176" fontId="15" fillId="0" borderId="42" xfId="43" applyNumberFormat="1" applyFont="1" applyFill="1" applyBorder="1" applyAlignment="1">
      <alignment horizontal="left" vertical="center"/>
      <protection/>
    </xf>
    <xf numFmtId="176" fontId="15" fillId="0" borderId="27" xfId="43" applyNumberFormat="1" applyFont="1" applyFill="1" applyBorder="1" applyAlignment="1">
      <alignment horizontal="left" vertical="center"/>
      <protection/>
    </xf>
    <xf numFmtId="176" fontId="15" fillId="0" borderId="30" xfId="43" applyNumberFormat="1" applyFont="1" applyFill="1" applyBorder="1" applyAlignment="1">
      <alignment horizontal="left" vertical="center" wrapText="1"/>
      <protection/>
    </xf>
    <xf numFmtId="176" fontId="15" fillId="0" borderId="25" xfId="43" applyNumberFormat="1" applyFont="1" applyFill="1" applyBorder="1" applyAlignment="1">
      <alignment horizontal="left" vertical="center" wrapText="1"/>
      <protection/>
    </xf>
    <xf numFmtId="176" fontId="15" fillId="0" borderId="26" xfId="43" applyNumberFormat="1" applyFont="1" applyFill="1" applyBorder="1" applyAlignment="1">
      <alignment horizontal="left" vertical="center" wrapText="1"/>
      <protection/>
    </xf>
    <xf numFmtId="176" fontId="9" fillId="0" borderId="42" xfId="43" applyNumberFormat="1" applyFont="1" applyFill="1" applyBorder="1" applyAlignment="1">
      <alignment horizontal="left" vertical="center" wrapText="1"/>
      <protection/>
    </xf>
    <xf numFmtId="176" fontId="9" fillId="0" borderId="27" xfId="43" applyNumberFormat="1" applyFont="1" applyFill="1" applyBorder="1" applyAlignment="1">
      <alignment horizontal="left" vertical="center" wrapText="1"/>
      <protection/>
    </xf>
    <xf numFmtId="0" fontId="13" fillId="0" borderId="27" xfId="43" applyFont="1" applyFill="1" applyBorder="1" applyAlignment="1" quotePrefix="1">
      <alignment horizontal="center" vertical="center"/>
      <protection/>
    </xf>
    <xf numFmtId="176" fontId="13" fillId="0" borderId="42" xfId="43" applyNumberFormat="1" applyFont="1" applyFill="1" applyBorder="1" applyAlignment="1">
      <alignment horizontal="left" vertical="center" wrapText="1"/>
      <protection/>
    </xf>
    <xf numFmtId="176" fontId="13" fillId="0" borderId="27" xfId="43" applyNumberFormat="1" applyFont="1" applyFill="1" applyBorder="1" applyAlignment="1">
      <alignment horizontal="left" vertical="center" wrapText="1"/>
      <protection/>
    </xf>
    <xf numFmtId="176" fontId="32" fillId="0" borderId="25" xfId="43" applyNumberFormat="1" applyFont="1" applyFill="1" applyBorder="1" applyAlignment="1">
      <alignment horizontal="right" vertical="center" wrapText="1"/>
      <protection/>
    </xf>
    <xf numFmtId="176" fontId="32" fillId="0" borderId="26" xfId="43" applyNumberFormat="1" applyFont="1" applyFill="1" applyBorder="1" applyAlignment="1">
      <alignment horizontal="right" vertical="center" wrapText="1"/>
      <protection/>
    </xf>
    <xf numFmtId="176" fontId="9" fillId="0" borderId="30" xfId="43" applyNumberFormat="1" applyFont="1" applyFill="1" applyBorder="1" applyAlignment="1">
      <alignment horizontal="left" vertical="center" wrapText="1"/>
      <protection/>
    </xf>
    <xf numFmtId="176" fontId="9" fillId="0" borderId="25" xfId="43" applyNumberFormat="1" applyFont="1" applyFill="1" applyBorder="1" applyAlignment="1">
      <alignment horizontal="left" vertical="center" wrapText="1"/>
      <protection/>
    </xf>
    <xf numFmtId="176" fontId="9" fillId="0" borderId="26" xfId="43" applyNumberFormat="1" applyFont="1" applyFill="1" applyBorder="1" applyAlignment="1">
      <alignment horizontal="left" vertical="center" wrapText="1"/>
      <protection/>
    </xf>
    <xf numFmtId="176" fontId="15" fillId="0" borderId="25" xfId="43" applyNumberFormat="1" applyFont="1" applyFill="1" applyBorder="1" applyAlignment="1">
      <alignment vertical="center" wrapText="1"/>
      <protection/>
    </xf>
    <xf numFmtId="176" fontId="15" fillId="0" borderId="24" xfId="43" applyNumberFormat="1" applyFont="1" applyFill="1" applyBorder="1" applyAlignment="1">
      <alignment horizontal="left" vertical="center"/>
      <protection/>
    </xf>
    <xf numFmtId="0" fontId="39" fillId="0" borderId="25" xfId="40" applyFont="1" applyFill="1" applyBorder="1" applyAlignment="1">
      <alignment horizontal="right" vertical="center"/>
      <protection/>
    </xf>
    <xf numFmtId="0" fontId="39" fillId="0" borderId="26" xfId="40" applyFont="1" applyFill="1" applyBorder="1" applyAlignment="1">
      <alignment horizontal="right" vertical="center"/>
      <protection/>
    </xf>
    <xf numFmtId="0" fontId="13" fillId="0" borderId="25" xfId="40" applyFont="1" applyFill="1" applyBorder="1" applyAlignment="1" quotePrefix="1">
      <alignment horizontal="center" vertical="center"/>
      <protection/>
    </xf>
    <xf numFmtId="176" fontId="39" fillId="0" borderId="25" xfId="43" applyNumberFormat="1" applyFont="1" applyFill="1" applyBorder="1" applyAlignment="1">
      <alignment horizontal="right" vertical="center" wrapText="1"/>
      <protection/>
    </xf>
    <xf numFmtId="176" fontId="39" fillId="0" borderId="26" xfId="43" applyNumberFormat="1" applyFont="1" applyFill="1" applyBorder="1" applyAlignment="1">
      <alignment horizontal="right" vertical="center" wrapText="1"/>
      <protection/>
    </xf>
    <xf numFmtId="0" fontId="13" fillId="0" borderId="39" xfId="40" applyFont="1" applyFill="1" applyBorder="1" applyAlignment="1" quotePrefix="1">
      <alignment horizontal="center" vertical="center"/>
      <protection/>
    </xf>
    <xf numFmtId="176" fontId="13" fillId="0" borderId="30" xfId="43" applyNumberFormat="1" applyFont="1" applyFill="1" applyBorder="1" applyAlignment="1">
      <alignment horizontal="left" vertical="center" wrapText="1"/>
      <protection/>
    </xf>
    <xf numFmtId="176" fontId="13" fillId="0" borderId="25" xfId="43" applyNumberFormat="1" applyFont="1" applyFill="1" applyBorder="1" applyAlignment="1">
      <alignment horizontal="left" vertical="center" wrapText="1"/>
      <protection/>
    </xf>
    <xf numFmtId="176" fontId="13" fillId="0" borderId="26" xfId="43" applyNumberFormat="1" applyFont="1" applyFill="1" applyBorder="1" applyAlignment="1">
      <alignment horizontal="left" vertical="center" wrapText="1"/>
      <protection/>
    </xf>
    <xf numFmtId="0" fontId="15" fillId="0" borderId="30" xfId="43" applyFont="1" applyFill="1" applyBorder="1" applyAlignment="1">
      <alignment horizontal="left" vertical="center"/>
      <protection/>
    </xf>
    <xf numFmtId="0" fontId="15" fillId="0" borderId="25" xfId="43" applyFont="1" applyFill="1" applyBorder="1" applyAlignment="1">
      <alignment horizontal="left" vertical="center"/>
      <protection/>
    </xf>
    <xf numFmtId="176" fontId="15" fillId="0" borderId="43" xfId="43" applyNumberFormat="1" applyFont="1" applyFill="1" applyBorder="1" applyAlignment="1">
      <alignment horizontal="left" vertical="center" wrapText="1"/>
      <protection/>
    </xf>
    <xf numFmtId="176" fontId="15" fillId="0" borderId="40" xfId="43" applyNumberFormat="1" applyFont="1" applyFill="1" applyBorder="1" applyAlignment="1">
      <alignment horizontal="left" vertical="center" wrapText="1"/>
      <protection/>
    </xf>
    <xf numFmtId="0" fontId="13" fillId="0" borderId="27" xfId="40" applyFont="1" applyFill="1" applyBorder="1" applyAlignment="1">
      <alignment horizontal="center"/>
      <protection/>
    </xf>
    <xf numFmtId="0" fontId="13" fillId="0" borderId="24" xfId="40" applyFont="1" applyFill="1" applyBorder="1" applyAlignment="1">
      <alignment horizontal="center"/>
      <protection/>
    </xf>
    <xf numFmtId="0" fontId="13" fillId="0" borderId="38" xfId="40" applyFont="1" applyFill="1" applyBorder="1" applyAlignment="1">
      <alignment horizontal="center"/>
      <protection/>
    </xf>
    <xf numFmtId="176" fontId="15" fillId="0" borderId="46" xfId="43" applyNumberFormat="1" applyFont="1" applyFill="1" applyBorder="1" applyAlignment="1">
      <alignment horizontal="left" vertical="center" wrapText="1"/>
      <protection/>
    </xf>
    <xf numFmtId="176" fontId="15" fillId="0" borderId="37" xfId="43" applyNumberFormat="1" applyFont="1" applyFill="1" applyBorder="1" applyAlignment="1">
      <alignment horizontal="left" vertical="center" wrapText="1"/>
      <protection/>
    </xf>
    <xf numFmtId="0" fontId="13" fillId="0" borderId="27" xfId="40" applyFont="1" applyFill="1" applyBorder="1" applyAlignment="1">
      <alignment horizontal="center" vertical="center"/>
      <protection/>
    </xf>
    <xf numFmtId="0" fontId="13" fillId="0" borderId="24" xfId="40" applyFont="1" applyFill="1" applyBorder="1" applyAlignment="1">
      <alignment horizontal="center" vertical="center"/>
      <protection/>
    </xf>
    <xf numFmtId="0" fontId="13" fillId="0" borderId="38" xfId="40" applyFont="1" applyFill="1" applyBorder="1" applyAlignment="1">
      <alignment horizontal="center" vertical="center"/>
      <protection/>
    </xf>
    <xf numFmtId="176" fontId="11" fillId="0" borderId="42" xfId="43" applyNumberFormat="1" applyFont="1" applyFill="1" applyBorder="1" applyAlignment="1">
      <alignment horizontal="left" vertical="center" wrapText="1"/>
      <protection/>
    </xf>
    <xf numFmtId="176" fontId="11" fillId="0" borderId="27" xfId="43" applyNumberFormat="1" applyFont="1" applyFill="1" applyBorder="1" applyAlignment="1">
      <alignment horizontal="left" vertical="center" wrapText="1"/>
      <protection/>
    </xf>
    <xf numFmtId="176" fontId="13" fillId="0" borderId="30" xfId="43" applyNumberFormat="1" applyFont="1" applyFill="1" applyBorder="1" applyAlignment="1">
      <alignment horizontal="left" vertical="center" wrapText="1"/>
      <protection/>
    </xf>
    <xf numFmtId="176" fontId="13" fillId="0" borderId="25" xfId="43" applyNumberFormat="1" applyFont="1" applyFill="1" applyBorder="1" applyAlignment="1">
      <alignment horizontal="left" vertical="center" wrapText="1"/>
      <protection/>
    </xf>
    <xf numFmtId="176" fontId="13" fillId="0" borderId="26" xfId="43" applyNumberFormat="1" applyFont="1" applyFill="1" applyBorder="1" applyAlignment="1">
      <alignment horizontal="left" vertical="center" wrapText="1"/>
      <protection/>
    </xf>
    <xf numFmtId="176" fontId="11" fillId="0" borderId="42" xfId="43" applyNumberFormat="1" applyFont="1" applyFill="1" applyBorder="1" applyAlignment="1">
      <alignment horizontal="left" vertical="center"/>
      <protection/>
    </xf>
    <xf numFmtId="176" fontId="11" fillId="0" borderId="27" xfId="43" applyNumberFormat="1" applyFont="1" applyFill="1" applyBorder="1" applyAlignment="1">
      <alignment horizontal="left" vertical="center"/>
      <protection/>
    </xf>
    <xf numFmtId="176" fontId="13" fillId="0" borderId="42" xfId="43" applyNumberFormat="1" applyFont="1" applyFill="1" applyBorder="1" applyAlignment="1">
      <alignment horizontal="left" vertical="center"/>
      <protection/>
    </xf>
    <xf numFmtId="176" fontId="13" fillId="0" borderId="27" xfId="43" applyNumberFormat="1" applyFont="1" applyFill="1" applyBorder="1" applyAlignment="1">
      <alignment horizontal="left" vertical="center"/>
      <protection/>
    </xf>
    <xf numFmtId="176" fontId="32" fillId="0" borderId="25" xfId="43" applyNumberFormat="1" applyFont="1" applyFill="1" applyBorder="1" applyAlignment="1">
      <alignment horizontal="right" vertical="center" wrapText="1"/>
      <protection/>
    </xf>
    <xf numFmtId="0" fontId="8" fillId="0" borderId="25" xfId="41" applyFill="1" applyBorder="1" applyAlignment="1">
      <alignment horizontal="right" vertical="center" wrapText="1"/>
      <protection/>
    </xf>
    <xf numFmtId="0" fontId="8" fillId="0" borderId="26" xfId="41" applyFill="1" applyBorder="1" applyAlignment="1">
      <alignment horizontal="right" vertical="center" wrapText="1"/>
      <protection/>
    </xf>
    <xf numFmtId="176" fontId="9" fillId="0" borderId="42" xfId="43" applyNumberFormat="1" applyFont="1" applyFill="1" applyBorder="1" applyAlignment="1">
      <alignment horizontal="left" vertical="center"/>
      <protection/>
    </xf>
    <xf numFmtId="176" fontId="9" fillId="0" borderId="27" xfId="43" applyNumberFormat="1" applyFont="1" applyFill="1" applyBorder="1" applyAlignment="1">
      <alignment horizontal="left" vertical="center"/>
      <protection/>
    </xf>
    <xf numFmtId="176" fontId="9" fillId="0" borderId="42" xfId="43" applyNumberFormat="1" applyFont="1" applyFill="1" applyBorder="1" applyAlignment="1">
      <alignment horizontal="left" vertical="center"/>
      <protection/>
    </xf>
    <xf numFmtId="176" fontId="9" fillId="0" borderId="27" xfId="43" applyNumberFormat="1" applyFont="1" applyFill="1" applyBorder="1" applyAlignment="1">
      <alignment horizontal="left" vertical="center"/>
      <protection/>
    </xf>
    <xf numFmtId="176" fontId="13" fillId="0" borderId="30" xfId="43" applyNumberFormat="1" applyFont="1" applyFill="1" applyBorder="1" applyAlignment="1">
      <alignment horizontal="left" vertical="center"/>
      <protection/>
    </xf>
    <xf numFmtId="176" fontId="13" fillId="0" borderId="25" xfId="43" applyNumberFormat="1" applyFont="1" applyFill="1" applyBorder="1" applyAlignment="1">
      <alignment horizontal="left" vertical="center"/>
      <protection/>
    </xf>
    <xf numFmtId="176" fontId="13" fillId="0" borderId="26" xfId="43" applyNumberFormat="1" applyFont="1" applyFill="1" applyBorder="1" applyAlignment="1">
      <alignment horizontal="left" vertical="center"/>
      <protection/>
    </xf>
    <xf numFmtId="176" fontId="15" fillId="0" borderId="30" xfId="43" applyNumberFormat="1" applyFont="1" applyFill="1" applyBorder="1" applyAlignment="1">
      <alignment horizontal="left" vertical="center"/>
      <protection/>
    </xf>
    <xf numFmtId="176" fontId="15" fillId="0" borderId="25" xfId="43" applyNumberFormat="1" applyFont="1" applyFill="1" applyBorder="1" applyAlignment="1">
      <alignment horizontal="left" vertical="center"/>
      <protection/>
    </xf>
    <xf numFmtId="176" fontId="39" fillId="0" borderId="25" xfId="43" applyNumberFormat="1" applyFont="1" applyFill="1" applyBorder="1" applyAlignment="1">
      <alignment horizontal="right" vertical="center"/>
      <protection/>
    </xf>
    <xf numFmtId="176" fontId="39" fillId="0" borderId="26" xfId="43" applyNumberFormat="1" applyFont="1" applyFill="1" applyBorder="1" applyAlignment="1">
      <alignment horizontal="right" vertical="center"/>
      <protection/>
    </xf>
    <xf numFmtId="176" fontId="13" fillId="0" borderId="30" xfId="43" applyNumberFormat="1" applyFont="1" applyFill="1" applyBorder="1" applyAlignment="1">
      <alignment horizontal="left" vertical="center"/>
      <protection/>
    </xf>
    <xf numFmtId="176" fontId="15" fillId="0" borderId="25" xfId="43" applyNumberFormat="1" applyFont="1" applyFill="1" applyBorder="1" applyAlignment="1">
      <alignment horizontal="left" vertical="center"/>
      <protection/>
    </xf>
    <xf numFmtId="176" fontId="39" fillId="0" borderId="25" xfId="43" applyNumberFormat="1" applyFont="1" applyFill="1" applyBorder="1" applyAlignment="1">
      <alignment horizontal="right" vertical="center"/>
      <protection/>
    </xf>
    <xf numFmtId="176" fontId="39" fillId="0" borderId="26" xfId="43" applyNumberFormat="1" applyFont="1" applyFill="1" applyBorder="1" applyAlignment="1">
      <alignment horizontal="right" vertical="center"/>
      <protection/>
    </xf>
    <xf numFmtId="176" fontId="15" fillId="0" borderId="30" xfId="43" applyNumberFormat="1" applyFont="1" applyFill="1" applyBorder="1" applyAlignment="1">
      <alignment horizontal="left" vertical="center"/>
      <protection/>
    </xf>
    <xf numFmtId="176" fontId="13" fillId="0" borderId="25" xfId="43" applyNumberFormat="1" applyFont="1" applyFill="1" applyBorder="1" applyAlignment="1">
      <alignment horizontal="left" vertical="center" wrapText="1"/>
      <protection/>
    </xf>
    <xf numFmtId="0" fontId="13" fillId="0" borderId="30" xfId="40" applyFont="1" applyFill="1" applyBorder="1" applyAlignment="1">
      <alignment horizontal="left" vertical="center"/>
      <protection/>
    </xf>
    <xf numFmtId="0" fontId="13" fillId="0" borderId="25" xfId="40" applyFont="1" applyFill="1" applyBorder="1" applyAlignment="1">
      <alignment horizontal="left" vertical="center"/>
      <protection/>
    </xf>
    <xf numFmtId="0" fontId="13" fillId="0" borderId="26" xfId="40" applyFont="1" applyFill="1" applyBorder="1" applyAlignment="1">
      <alignment horizontal="left" vertical="center"/>
      <protection/>
    </xf>
    <xf numFmtId="0" fontId="13" fillId="0" borderId="30" xfId="40" applyFont="1" applyFill="1" applyBorder="1" applyAlignment="1">
      <alignment horizontal="left" vertical="center"/>
      <protection/>
    </xf>
    <xf numFmtId="0" fontId="13" fillId="0" borderId="25" xfId="40" applyFont="1" applyFill="1" applyBorder="1" applyAlignment="1">
      <alignment horizontal="left" vertical="center"/>
      <protection/>
    </xf>
    <xf numFmtId="0" fontId="13" fillId="0" borderId="26" xfId="40" applyFont="1" applyFill="1" applyBorder="1" applyAlignment="1">
      <alignment horizontal="left" vertical="center"/>
      <protection/>
    </xf>
    <xf numFmtId="176" fontId="13" fillId="0" borderId="30" xfId="43" applyNumberFormat="1" applyFont="1" applyFill="1" applyBorder="1" applyAlignment="1">
      <alignment horizontal="left" vertical="center"/>
      <protection/>
    </xf>
    <xf numFmtId="176" fontId="13" fillId="0" borderId="25" xfId="43" applyNumberFormat="1" applyFont="1" applyFill="1" applyBorder="1" applyAlignment="1">
      <alignment horizontal="left" vertical="center"/>
      <protection/>
    </xf>
    <xf numFmtId="176" fontId="13" fillId="0" borderId="26" xfId="43" applyNumberFormat="1" applyFont="1" applyFill="1" applyBorder="1" applyAlignment="1">
      <alignment horizontal="left" vertical="center"/>
      <protection/>
    </xf>
    <xf numFmtId="3" fontId="8" fillId="0" borderId="25" xfId="41" applyNumberFormat="1" applyFill="1" applyBorder="1" applyAlignment="1">
      <alignment horizontal="right" vertical="center"/>
      <protection/>
    </xf>
    <xf numFmtId="3" fontId="8" fillId="0" borderId="26" xfId="41" applyNumberFormat="1" applyFill="1" applyBorder="1" applyAlignment="1">
      <alignment horizontal="right" vertical="center"/>
      <protection/>
    </xf>
    <xf numFmtId="0" fontId="8" fillId="0" borderId="25" xfId="41" applyFill="1" applyBorder="1">
      <alignment/>
      <protection/>
    </xf>
    <xf numFmtId="0" fontId="8" fillId="0" borderId="26" xfId="41" applyFill="1" applyBorder="1">
      <alignment/>
      <protection/>
    </xf>
    <xf numFmtId="0" fontId="13" fillId="0" borderId="25" xfId="40" applyFont="1" applyFill="1" applyBorder="1" applyAlignment="1">
      <alignment horizontal="center" vertical="center"/>
      <protection/>
    </xf>
    <xf numFmtId="0" fontId="13" fillId="0" borderId="26" xfId="40" applyFont="1" applyFill="1" applyBorder="1" applyAlignment="1">
      <alignment horizontal="center" vertical="center"/>
      <protection/>
    </xf>
    <xf numFmtId="0" fontId="8" fillId="0" borderId="39" xfId="41" applyFill="1" applyBorder="1">
      <alignment/>
      <protection/>
    </xf>
    <xf numFmtId="176" fontId="15" fillId="0" borderId="32" xfId="43" applyNumberFormat="1" applyFont="1" applyFill="1" applyBorder="1" applyAlignment="1">
      <alignment horizontal="left" vertical="top"/>
      <protection/>
    </xf>
    <xf numFmtId="176" fontId="15" fillId="0" borderId="10" xfId="43" applyNumberFormat="1" applyFont="1" applyFill="1" applyBorder="1" applyAlignment="1">
      <alignment horizontal="left" vertical="top"/>
      <protection/>
    </xf>
    <xf numFmtId="176" fontId="15" fillId="0" borderId="11" xfId="43" applyNumberFormat="1" applyFont="1" applyFill="1" applyBorder="1" applyAlignment="1">
      <alignment horizontal="left" vertical="top"/>
      <protection/>
    </xf>
    <xf numFmtId="0" fontId="15" fillId="0" borderId="40" xfId="43" applyFont="1" applyFill="1" applyBorder="1" applyAlignment="1" quotePrefix="1">
      <alignment horizontal="center" vertical="center"/>
      <protection/>
    </xf>
    <xf numFmtId="3" fontId="13" fillId="0" borderId="9" xfId="40" applyNumberFormat="1" applyFont="1" applyFill="1" applyBorder="1" applyAlignment="1">
      <alignment horizontal="right" vertical="center"/>
      <protection/>
    </xf>
    <xf numFmtId="3" fontId="13" fillId="0" borderId="10" xfId="40" applyNumberFormat="1" applyFont="1" applyFill="1" applyBorder="1" applyAlignment="1">
      <alignment horizontal="right" vertical="center"/>
      <protection/>
    </xf>
    <xf numFmtId="3" fontId="13" fillId="0" borderId="11" xfId="40" applyNumberFormat="1" applyFont="1" applyFill="1" applyBorder="1" applyAlignment="1">
      <alignment horizontal="right" vertical="center"/>
      <protection/>
    </xf>
    <xf numFmtId="0" fontId="13" fillId="0" borderId="9" xfId="40" applyFont="1" applyFill="1" applyBorder="1" applyAlignment="1">
      <alignment horizontal="center" vertical="center"/>
      <protection/>
    </xf>
    <xf numFmtId="0" fontId="13" fillId="0" borderId="10" xfId="40" applyFont="1" applyFill="1" applyBorder="1" applyAlignment="1">
      <alignment horizontal="center" vertical="center"/>
      <protection/>
    </xf>
    <xf numFmtId="0" fontId="13" fillId="0" borderId="11" xfId="40" applyFont="1" applyFill="1" applyBorder="1" applyAlignment="1">
      <alignment horizontal="center" vertical="center"/>
      <protection/>
    </xf>
    <xf numFmtId="0" fontId="13" fillId="0" borderId="9" xfId="40" applyFont="1" applyFill="1" applyBorder="1" applyAlignment="1" quotePrefix="1">
      <alignment horizontal="center" vertical="center"/>
      <protection/>
    </xf>
    <xf numFmtId="0" fontId="8" fillId="0" borderId="10" xfId="41" applyFill="1" applyBorder="1" applyAlignment="1">
      <alignment horizontal="center"/>
      <protection/>
    </xf>
    <xf numFmtId="0" fontId="8" fillId="0" borderId="72" xfId="41" applyFill="1" applyBorder="1" applyAlignment="1">
      <alignment horizontal="center"/>
      <protection/>
    </xf>
    <xf numFmtId="176" fontId="15" fillId="0" borderId="33" xfId="43" applyNumberFormat="1" applyFont="1" applyFill="1" applyBorder="1" applyAlignment="1">
      <alignment horizontal="right"/>
      <protection/>
    </xf>
    <xf numFmtId="176" fontId="15" fillId="0" borderId="20" xfId="43" applyNumberFormat="1" applyFont="1" applyFill="1" applyBorder="1" applyAlignment="1">
      <alignment horizontal="right"/>
      <protection/>
    </xf>
    <xf numFmtId="176" fontId="15" fillId="0" borderId="21" xfId="43" applyNumberFormat="1" applyFont="1" applyFill="1" applyBorder="1" applyAlignment="1">
      <alignment horizontal="right"/>
      <protection/>
    </xf>
    <xf numFmtId="0" fontId="15" fillId="0" borderId="37" xfId="43" applyFont="1" applyFill="1" applyBorder="1" applyAlignment="1" quotePrefix="1">
      <alignment horizontal="center" vertical="center"/>
      <protection/>
    </xf>
    <xf numFmtId="3" fontId="8" fillId="0" borderId="19" xfId="41" applyNumberFormat="1" applyFill="1" applyBorder="1" applyAlignment="1">
      <alignment horizontal="right" vertical="center"/>
      <protection/>
    </xf>
    <xf numFmtId="3" fontId="8" fillId="0" borderId="20" xfId="41" applyNumberFormat="1" applyFill="1" applyBorder="1" applyAlignment="1">
      <alignment horizontal="right" vertical="center"/>
      <protection/>
    </xf>
    <xf numFmtId="3" fontId="8" fillId="0" borderId="21" xfId="41" applyNumberFormat="1" applyFill="1" applyBorder="1" applyAlignment="1">
      <alignment horizontal="right" vertical="center"/>
      <protection/>
    </xf>
    <xf numFmtId="0" fontId="8" fillId="0" borderId="19" xfId="41" applyFill="1" applyBorder="1" applyAlignment="1">
      <alignment horizontal="center" vertical="center"/>
      <protection/>
    </xf>
    <xf numFmtId="0" fontId="8" fillId="0" borderId="20" xfId="41" applyFill="1" applyBorder="1" applyAlignment="1">
      <alignment horizontal="center" vertical="center"/>
      <protection/>
    </xf>
    <xf numFmtId="0" fontId="8" fillId="0" borderId="21" xfId="41" applyFill="1" applyBorder="1" applyAlignment="1">
      <alignment horizontal="center" vertical="center"/>
      <protection/>
    </xf>
    <xf numFmtId="0" fontId="8" fillId="0" borderId="19" xfId="41" applyFill="1" applyBorder="1" applyAlignment="1">
      <alignment horizontal="center"/>
      <protection/>
    </xf>
    <xf numFmtId="0" fontId="8" fillId="0" borderId="20" xfId="41" applyFill="1" applyBorder="1" applyAlignment="1">
      <alignment horizontal="center"/>
      <protection/>
    </xf>
    <xf numFmtId="0" fontId="8" fillId="0" borderId="66" xfId="41" applyFill="1" applyBorder="1" applyAlignment="1">
      <alignment horizontal="center"/>
      <protection/>
    </xf>
    <xf numFmtId="0" fontId="39" fillId="0" borderId="26" xfId="40" applyFont="1" applyFill="1" applyBorder="1" applyAlignment="1">
      <alignment horizontal="right" vertical="center" wrapText="1"/>
      <protection/>
    </xf>
    <xf numFmtId="0" fontId="39" fillId="0" borderId="27" xfId="40" applyFont="1" applyFill="1" applyBorder="1" applyAlignment="1">
      <alignment horizontal="right" vertical="center" wrapText="1"/>
      <protection/>
    </xf>
  </cellXfs>
  <cellStyles count="35">
    <cellStyle name="Normal" xfId="0"/>
    <cellStyle name="Comma" xfId="15"/>
    <cellStyle name="Comma [0]" xfId="16"/>
    <cellStyle name="Hyperlink" xfId="17"/>
    <cellStyle name="Followed Hyperlink" xfId="18"/>
    <cellStyle name="Normál_02urlap" xfId="19"/>
    <cellStyle name="Normál_03urlap" xfId="20"/>
    <cellStyle name="Normál_04urlap" xfId="21"/>
    <cellStyle name="Normál_05urlap" xfId="22"/>
    <cellStyle name="Normál_06urlap" xfId="23"/>
    <cellStyle name="Normál_07urlap" xfId="24"/>
    <cellStyle name="Normál_08urlap" xfId="25"/>
    <cellStyle name="Normál_09urlap" xfId="26"/>
    <cellStyle name="Normál_10urlap" xfId="27"/>
    <cellStyle name="Normál_12urlap" xfId="28"/>
    <cellStyle name="Normál_16urlap" xfId="29"/>
    <cellStyle name="Normál_17urlap" xfId="30"/>
    <cellStyle name="Normál_21urlap" xfId="31"/>
    <cellStyle name="Normál_22urlap" xfId="32"/>
    <cellStyle name="Normál_25urlap" xfId="33"/>
    <cellStyle name="Normál_26urlap" xfId="34"/>
    <cellStyle name="Normál_34urlap" xfId="35"/>
    <cellStyle name="Normál_35urlap" xfId="36"/>
    <cellStyle name="Normál_36urlap" xfId="37"/>
    <cellStyle name="Normál_37urlap" xfId="38"/>
    <cellStyle name="Normál_43urlap" xfId="39"/>
    <cellStyle name="Normál_70ûrlap" xfId="40"/>
    <cellStyle name="Normál_80urlap" xfId="41"/>
    <cellStyle name="Normál_96ûrlap" xfId="42"/>
    <cellStyle name="Normál_97ûrlap" xfId="43"/>
    <cellStyle name="Normal_KARSZJ3" xfId="44"/>
    <cellStyle name="Normal_KTRSZJ" xfId="45"/>
    <cellStyle name="Currency" xfId="46"/>
    <cellStyle name="Currency [0]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542925</xdr:colOff>
      <xdr:row>75</xdr:row>
      <xdr:rowOff>238125</xdr:rowOff>
    </xdr:from>
    <xdr:to>
      <xdr:col>47</xdr:col>
      <xdr:colOff>571500</xdr:colOff>
      <xdr:row>75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1830050" y="214693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54</xdr:col>
      <xdr:colOff>266700</xdr:colOff>
      <xdr:row>49</xdr:row>
      <xdr:rowOff>285750</xdr:rowOff>
    </xdr:from>
    <xdr:to>
      <xdr:col>55</xdr:col>
      <xdr:colOff>295275</xdr:colOff>
      <xdr:row>49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6430625" y="134016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55</xdr:row>
      <xdr:rowOff>0</xdr:rowOff>
    </xdr:from>
    <xdr:to>
      <xdr:col>40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7896225" y="1539240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60</xdr:row>
      <xdr:rowOff>133350</xdr:rowOff>
    </xdr:from>
    <xdr:to>
      <xdr:col>39</xdr:col>
      <xdr:colOff>200025</xdr:colOff>
      <xdr:row>60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7877175" y="1691640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247650</xdr:colOff>
      <xdr:row>40</xdr:row>
      <xdr:rowOff>0</xdr:rowOff>
    </xdr:from>
    <xdr:to>
      <xdr:col>53</xdr:col>
      <xdr:colOff>276225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>
          <a:off x="15192375" y="104108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466725</xdr:colOff>
      <xdr:row>37</xdr:row>
      <xdr:rowOff>0</xdr:rowOff>
    </xdr:from>
    <xdr:to>
      <xdr:col>53</xdr:col>
      <xdr:colOff>495300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15411450" y="95154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209550</xdr:colOff>
      <xdr:row>70</xdr:row>
      <xdr:rowOff>0</xdr:rowOff>
    </xdr:from>
    <xdr:to>
      <xdr:col>39</xdr:col>
      <xdr:colOff>209550</xdr:colOff>
      <xdr:row>70</xdr:row>
      <xdr:rowOff>0</xdr:rowOff>
    </xdr:to>
    <xdr:sp>
      <xdr:nvSpPr>
        <xdr:cNvPr id="7" name="Line 7"/>
        <xdr:cNvSpPr>
          <a:spLocks/>
        </xdr:cNvSpPr>
      </xdr:nvSpPr>
      <xdr:spPr>
        <a:xfrm>
          <a:off x="7867650" y="19726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190500</xdr:colOff>
      <xdr:row>90</xdr:row>
      <xdr:rowOff>219075</xdr:rowOff>
    </xdr:from>
    <xdr:to>
      <xdr:col>53</xdr:col>
      <xdr:colOff>219075</xdr:colOff>
      <xdr:row>90</xdr:row>
      <xdr:rowOff>219075</xdr:rowOff>
    </xdr:to>
    <xdr:sp>
      <xdr:nvSpPr>
        <xdr:cNvPr id="8" name="Line 8"/>
        <xdr:cNvSpPr>
          <a:spLocks/>
        </xdr:cNvSpPr>
      </xdr:nvSpPr>
      <xdr:spPr>
        <a:xfrm>
          <a:off x="15135225" y="255936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38100</xdr:colOff>
      <xdr:row>64</xdr:row>
      <xdr:rowOff>161925</xdr:rowOff>
    </xdr:from>
    <xdr:to>
      <xdr:col>39</xdr:col>
      <xdr:colOff>180975</xdr:colOff>
      <xdr:row>64</xdr:row>
      <xdr:rowOff>161925</xdr:rowOff>
    </xdr:to>
    <xdr:sp>
      <xdr:nvSpPr>
        <xdr:cNvPr id="9" name="Line 9"/>
        <xdr:cNvSpPr>
          <a:spLocks/>
        </xdr:cNvSpPr>
      </xdr:nvSpPr>
      <xdr:spPr>
        <a:xfrm>
          <a:off x="7915275" y="18049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276225</xdr:colOff>
      <xdr:row>95</xdr:row>
      <xdr:rowOff>180975</xdr:rowOff>
    </xdr:from>
    <xdr:to>
      <xdr:col>39</xdr:col>
      <xdr:colOff>485775</xdr:colOff>
      <xdr:row>95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972550" y="25574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39</xdr:col>
      <xdr:colOff>104775</xdr:colOff>
      <xdr:row>95</xdr:row>
      <xdr:rowOff>180975</xdr:rowOff>
    </xdr:from>
    <xdr:to>
      <xdr:col>40</xdr:col>
      <xdr:colOff>314325</xdr:colOff>
      <xdr:row>95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410700" y="25574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276225</xdr:colOff>
      <xdr:row>95</xdr:row>
      <xdr:rowOff>180975</xdr:rowOff>
    </xdr:from>
    <xdr:to>
      <xdr:col>39</xdr:col>
      <xdr:colOff>485775</xdr:colOff>
      <xdr:row>95</xdr:row>
      <xdr:rowOff>180975</xdr:rowOff>
    </xdr:to>
    <xdr:sp>
      <xdr:nvSpPr>
        <xdr:cNvPr id="3" name="Line 3"/>
        <xdr:cNvSpPr>
          <a:spLocks/>
        </xdr:cNvSpPr>
      </xdr:nvSpPr>
      <xdr:spPr>
        <a:xfrm>
          <a:off x="8972550" y="25574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190500</xdr:colOff>
      <xdr:row>59</xdr:row>
      <xdr:rowOff>133350</xdr:rowOff>
    </xdr:from>
    <xdr:to>
      <xdr:col>25</xdr:col>
      <xdr:colOff>76200</xdr:colOff>
      <xdr:row>59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857750" y="15525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showGridLines="0" workbookViewId="0" topLeftCell="A16">
      <selection activeCell="S49" sqref="S49"/>
    </sheetView>
  </sheetViews>
  <sheetFormatPr defaultColWidth="9.140625" defaultRowHeight="12.75"/>
  <cols>
    <col min="1" max="1" width="2.28125" style="0" customWidth="1"/>
    <col min="2" max="9" width="3.28125" style="0" customWidth="1"/>
    <col min="10" max="10" width="2.140625" style="0" customWidth="1"/>
    <col min="11" max="14" width="3.28125" style="0" customWidth="1"/>
    <col min="15" max="15" width="1.8515625" style="0" customWidth="1"/>
    <col min="16" max="17" width="3.28125" style="0" customWidth="1"/>
    <col min="18" max="18" width="1.57421875" style="0" customWidth="1"/>
    <col min="19" max="22" width="3.28125" style="0" customWidth="1"/>
    <col min="23" max="23" width="2.28125" style="0" customWidth="1"/>
    <col min="24" max="32" width="3.28125" style="0" customWidth="1"/>
    <col min="33" max="33" width="4.57421875" style="0" customWidth="1"/>
    <col min="34" max="16384" width="3.28125" style="0" customWidth="1"/>
  </cols>
  <sheetData>
    <row r="1" spans="1:32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2.75">
      <c r="A2" s="4"/>
      <c r="B2" s="5" t="s">
        <v>1446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8"/>
    </row>
    <row r="3" spans="1:32" ht="12.75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/>
    </row>
    <row r="4" spans="1:32" ht="12.75">
      <c r="A4" s="4"/>
      <c r="B4" s="4" t="s">
        <v>1447</v>
      </c>
      <c r="C4" s="6"/>
      <c r="D4" s="6"/>
      <c r="E4" s="9" t="s">
        <v>1448</v>
      </c>
      <c r="F4" s="9"/>
      <c r="G4" s="9"/>
      <c r="H4" s="9"/>
      <c r="I4" s="9"/>
      <c r="J4" s="6"/>
      <c r="K4" s="6"/>
      <c r="L4" s="6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ht="12.75">
      <c r="A5" s="4"/>
      <c r="B5" s="4" t="s">
        <v>1447</v>
      </c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ht="12.75">
      <c r="A6" s="4"/>
      <c r="B6" s="4" t="s">
        <v>1447</v>
      </c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ht="13.5" thickBot="1">
      <c r="A7" s="4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ht="27" customHeight="1" thickBo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ht="12.75">
      <c r="A9" s="4"/>
      <c r="B9" s="1"/>
      <c r="C9" s="13" t="s">
        <v>1449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3"/>
      <c r="AF9" s="8"/>
    </row>
    <row r="10" spans="1:32" ht="13.5" thickBot="1">
      <c r="A10" s="4"/>
      <c r="B10" s="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8"/>
      <c r="AF10" s="8"/>
    </row>
    <row r="11" spans="1:32" ht="13.5" thickBot="1">
      <c r="A11" s="4"/>
      <c r="B11" s="4"/>
      <c r="C11" s="17"/>
      <c r="D11" s="18">
        <v>5</v>
      </c>
      <c r="E11" s="19">
        <v>1</v>
      </c>
      <c r="F11" s="19">
        <v>3</v>
      </c>
      <c r="G11" s="19">
        <v>0</v>
      </c>
      <c r="H11" s="19">
        <v>0</v>
      </c>
      <c r="I11" s="20">
        <v>9</v>
      </c>
      <c r="J11" s="6"/>
      <c r="K11" s="18">
        <v>1</v>
      </c>
      <c r="L11" s="19">
        <v>2</v>
      </c>
      <c r="M11" s="19">
        <v>5</v>
      </c>
      <c r="N11" s="20">
        <v>4</v>
      </c>
      <c r="O11" s="6"/>
      <c r="P11" s="18">
        <v>0</v>
      </c>
      <c r="Q11" s="20">
        <v>1</v>
      </c>
      <c r="R11" s="6"/>
      <c r="S11" s="18">
        <v>2</v>
      </c>
      <c r="T11" s="21">
        <v>8</v>
      </c>
      <c r="U11" s="21">
        <v>0</v>
      </c>
      <c r="V11" s="22">
        <v>0</v>
      </c>
      <c r="W11" s="6"/>
      <c r="X11" s="18">
        <v>8</v>
      </c>
      <c r="Y11" s="21">
        <v>4</v>
      </c>
      <c r="Z11" s="21">
        <v>1</v>
      </c>
      <c r="AA11" s="21">
        <v>1</v>
      </c>
      <c r="AB11" s="21">
        <v>0</v>
      </c>
      <c r="AC11" s="22">
        <v>5</v>
      </c>
      <c r="AD11" s="23"/>
      <c r="AE11" s="8"/>
      <c r="AF11" s="8"/>
    </row>
    <row r="12" spans="1:32" ht="12.75">
      <c r="A12" s="4"/>
      <c r="B12" s="4"/>
      <c r="C12" s="24"/>
      <c r="D12" s="25" t="s">
        <v>1450</v>
      </c>
      <c r="E12" s="25"/>
      <c r="F12" s="25"/>
      <c r="G12" s="25"/>
      <c r="H12" s="25"/>
      <c r="I12" s="25"/>
      <c r="J12" s="26"/>
      <c r="K12" s="25" t="s">
        <v>1451</v>
      </c>
      <c r="L12" s="25"/>
      <c r="M12" s="25"/>
      <c r="N12" s="25"/>
      <c r="O12" s="26"/>
      <c r="P12" s="27" t="s">
        <v>1452</v>
      </c>
      <c r="Q12" s="27"/>
      <c r="R12" s="26"/>
      <c r="S12" s="27" t="s">
        <v>1453</v>
      </c>
      <c r="T12" s="27"/>
      <c r="U12" s="27"/>
      <c r="V12" s="27"/>
      <c r="W12" s="26"/>
      <c r="X12" s="25" t="s">
        <v>1454</v>
      </c>
      <c r="Y12" s="28"/>
      <c r="Z12" s="25"/>
      <c r="AA12" s="25"/>
      <c r="AB12" s="25"/>
      <c r="AC12" s="25"/>
      <c r="AD12" s="23"/>
      <c r="AE12" s="8"/>
      <c r="AF12" s="8"/>
    </row>
    <row r="13" spans="1:32" ht="12.75">
      <c r="A13" s="4"/>
      <c r="B13" s="4"/>
      <c r="C13" s="29"/>
      <c r="D13" s="30" t="s">
        <v>1455</v>
      </c>
      <c r="E13" s="30" t="s">
        <v>1455</v>
      </c>
      <c r="F13" s="30"/>
      <c r="G13" s="30" t="s">
        <v>1455</v>
      </c>
      <c r="H13" s="30"/>
      <c r="I13" s="30" t="s">
        <v>1455</v>
      </c>
      <c r="J13" s="31" t="s">
        <v>1455</v>
      </c>
      <c r="K13" s="30" t="s">
        <v>1455</v>
      </c>
      <c r="L13" s="30" t="s">
        <v>1455</v>
      </c>
      <c r="M13" s="30"/>
      <c r="N13" s="30"/>
      <c r="O13" s="31"/>
      <c r="P13" s="32"/>
      <c r="Q13" s="32"/>
      <c r="R13" s="31"/>
      <c r="S13" s="32"/>
      <c r="T13" s="32"/>
      <c r="U13" s="32"/>
      <c r="V13" s="32"/>
      <c r="W13" s="31"/>
      <c r="X13" s="33"/>
      <c r="Y13" s="30"/>
      <c r="Z13" s="30"/>
      <c r="AA13" s="30"/>
      <c r="AB13" s="30"/>
      <c r="AC13" s="30"/>
      <c r="AD13" s="34"/>
      <c r="AE13" s="8"/>
      <c r="AF13" s="8"/>
    </row>
    <row r="14" spans="1:32" ht="19.5" customHeight="1">
      <c r="A14" s="4"/>
      <c r="B14" s="4"/>
      <c r="C14" s="6"/>
      <c r="D14" s="35"/>
      <c r="E14" s="35"/>
      <c r="F14" s="35"/>
      <c r="G14" s="35"/>
      <c r="H14" s="35"/>
      <c r="I14" s="35"/>
      <c r="J14" s="36"/>
      <c r="K14" s="35"/>
      <c r="L14" s="35"/>
      <c r="M14" s="35"/>
      <c r="N14" s="35"/>
      <c r="O14" s="36"/>
      <c r="P14" s="37"/>
      <c r="Q14" s="37"/>
      <c r="R14" s="36"/>
      <c r="S14" s="37"/>
      <c r="T14" s="37"/>
      <c r="U14" s="37"/>
      <c r="V14" s="37"/>
      <c r="W14" s="36"/>
      <c r="X14" s="6"/>
      <c r="Y14" s="35"/>
      <c r="Z14" s="35"/>
      <c r="AA14" s="35"/>
      <c r="AB14" s="35"/>
      <c r="AC14" s="35"/>
      <c r="AD14" s="6"/>
      <c r="AE14" s="8"/>
      <c r="AF14" s="8"/>
    </row>
    <row r="15" spans="1:32" ht="12.75">
      <c r="A15" s="4"/>
      <c r="B15" s="4"/>
      <c r="C15" s="7" t="s">
        <v>1456</v>
      </c>
      <c r="D15" s="35"/>
      <c r="E15" s="35"/>
      <c r="F15" s="35"/>
      <c r="G15" s="35"/>
      <c r="H15" s="35"/>
      <c r="I15" s="35"/>
      <c r="J15" s="36"/>
      <c r="K15" s="35"/>
      <c r="L15" s="35"/>
      <c r="M15" s="35"/>
      <c r="N15" s="35"/>
      <c r="O15" s="36"/>
      <c r="P15" s="37"/>
      <c r="Q15" s="35"/>
      <c r="R15" s="35"/>
      <c r="S15" s="36"/>
      <c r="T15" s="37"/>
      <c r="U15" s="37"/>
      <c r="V15" s="37"/>
      <c r="W15" s="37"/>
      <c r="X15" s="6"/>
      <c r="Y15" s="35"/>
      <c r="Z15" s="35"/>
      <c r="AA15" s="35"/>
      <c r="AB15" s="35"/>
      <c r="AC15" s="35"/>
      <c r="AD15" s="6"/>
      <c r="AE15" s="8"/>
      <c r="AF15" s="8"/>
    </row>
    <row r="16" spans="1:32" ht="12.75">
      <c r="A16" s="4"/>
      <c r="B16" s="4"/>
      <c r="C16" s="38" t="s">
        <v>1457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</row>
    <row r="17" spans="1:32" ht="12.75">
      <c r="A17" s="4"/>
      <c r="B17" s="4"/>
      <c r="C17" s="9" t="s">
        <v>1458</v>
      </c>
      <c r="D17" s="9"/>
      <c r="E17" s="9"/>
      <c r="F17" s="9"/>
      <c r="G17" s="9"/>
      <c r="H17" s="9"/>
      <c r="I17" s="9"/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</row>
    <row r="18" spans="1:32" ht="12.75">
      <c r="A18" s="4"/>
      <c r="B18" s="4"/>
      <c r="C18" s="6" t="s">
        <v>1459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</row>
    <row r="19" spans="1:32" ht="13.5" thickBot="1">
      <c r="A19" s="4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  <c r="AF19" s="8"/>
    </row>
    <row r="20" spans="1:32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/>
    </row>
    <row r="21" spans="1:32" ht="12.7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1455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/>
    </row>
    <row r="22" spans="1:32" ht="12.7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/>
    </row>
    <row r="23" spans="1:32" ht="15.75">
      <c r="A23" s="39" t="s">
        <v>1460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2"/>
    </row>
    <row r="24" spans="1:32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8"/>
    </row>
    <row r="25" spans="1:32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8"/>
    </row>
    <row r="26" spans="1:32" ht="23.25">
      <c r="A26" s="43" t="s">
        <v>1461</v>
      </c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4"/>
      <c r="M26" s="44"/>
      <c r="N26" s="44"/>
      <c r="O26" s="44"/>
      <c r="P26" s="44"/>
      <c r="Q26" s="44"/>
      <c r="R26" s="44"/>
      <c r="S26" s="44"/>
      <c r="T26" s="44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2"/>
    </row>
    <row r="27" spans="1:32" ht="23.25">
      <c r="A27" s="43" t="s">
        <v>1462</v>
      </c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5"/>
      <c r="M27" s="45"/>
      <c r="N27" s="45"/>
      <c r="O27" s="45"/>
      <c r="P27" s="45"/>
      <c r="Q27" s="45"/>
      <c r="R27" s="45"/>
      <c r="S27" s="45"/>
      <c r="T27" s="45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2"/>
    </row>
    <row r="28" spans="1:32" ht="12.75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8"/>
    </row>
    <row r="29" spans="1:32" ht="12.7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8"/>
    </row>
    <row r="30" spans="1:32" ht="12.75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8"/>
    </row>
    <row r="31" spans="1:32" ht="12.75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8"/>
    </row>
    <row r="32" spans="1:32" ht="12.7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8"/>
    </row>
    <row r="33" spans="1:32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"/>
    </row>
    <row r="34" spans="1:32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8"/>
    </row>
    <row r="35" spans="1:32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8"/>
    </row>
    <row r="36" spans="1:32" ht="12.7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8"/>
    </row>
    <row r="37" spans="1:32" ht="12.75" hidden="1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8"/>
    </row>
    <row r="38" spans="1:32" ht="12.75" hidden="1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8"/>
    </row>
    <row r="39" spans="1:32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8"/>
    </row>
    <row r="40" spans="1:32" ht="12.7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8"/>
    </row>
    <row r="41" spans="1:32" ht="12.75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8"/>
    </row>
    <row r="42" spans="1:32" ht="12.75">
      <c r="A42" s="4"/>
      <c r="B42" s="38" t="s">
        <v>1463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8"/>
    </row>
    <row r="43" spans="1:32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8"/>
    </row>
    <row r="44" spans="1:32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8"/>
    </row>
    <row r="45" spans="1:32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8"/>
    </row>
    <row r="46" spans="1:32" ht="12.75">
      <c r="A46" s="4"/>
      <c r="B46" s="6" t="s">
        <v>1464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 t="s">
        <v>1465</v>
      </c>
      <c r="U46" s="6"/>
      <c r="W46" s="6"/>
      <c r="X46" s="6"/>
      <c r="Y46" s="6"/>
      <c r="Z46" s="6"/>
      <c r="AA46" s="6"/>
      <c r="AB46" s="6"/>
      <c r="AC46" s="6"/>
      <c r="AD46" s="6"/>
      <c r="AE46" s="6"/>
      <c r="AF46" s="8"/>
    </row>
    <row r="47" spans="1:32" ht="12.75">
      <c r="A47" s="4"/>
      <c r="B47" s="25" t="s">
        <v>1466</v>
      </c>
      <c r="C47" s="35"/>
      <c r="D47" s="35"/>
      <c r="E47" s="28"/>
      <c r="F47" s="35"/>
      <c r="G47" s="35"/>
      <c r="H47" s="35"/>
      <c r="I47" s="35"/>
      <c r="J47" s="35"/>
      <c r="K47" s="35"/>
      <c r="L47" s="35"/>
      <c r="M47" s="35"/>
      <c r="N47" s="6"/>
      <c r="O47" s="6"/>
      <c r="P47" s="6"/>
      <c r="Q47" s="6"/>
      <c r="R47" s="6"/>
      <c r="S47" s="6"/>
      <c r="T47" s="46" t="s">
        <v>1467</v>
      </c>
      <c r="U47" s="46"/>
      <c r="V47" s="46"/>
      <c r="W47" s="46"/>
      <c r="X47" s="47"/>
      <c r="Y47" s="46"/>
      <c r="Z47" s="46"/>
      <c r="AA47" s="46"/>
      <c r="AB47" s="46"/>
      <c r="AC47" s="46"/>
      <c r="AD47" s="6"/>
      <c r="AE47" s="6"/>
      <c r="AF47" s="8"/>
    </row>
    <row r="48" spans="1:32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8"/>
    </row>
    <row r="49" spans="1:32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8"/>
    </row>
    <row r="50" spans="1:32" ht="12.75">
      <c r="A50" s="4"/>
      <c r="B50" s="6" t="s">
        <v>1468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8"/>
    </row>
    <row r="51" spans="1:32" ht="12.75">
      <c r="A51" s="4"/>
      <c r="B51" s="6"/>
      <c r="C51" s="6"/>
      <c r="D51" s="6" t="s">
        <v>1469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8"/>
    </row>
    <row r="52" spans="1:32" ht="12.75">
      <c r="A52" s="4"/>
      <c r="B52" s="6" t="s">
        <v>1470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8"/>
    </row>
    <row r="53" spans="1:32" ht="12.75">
      <c r="A53" s="4"/>
      <c r="B53" s="6"/>
      <c r="C53" s="6"/>
      <c r="D53" s="6" t="s">
        <v>1471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8"/>
    </row>
    <row r="54" spans="1:32" ht="12.75">
      <c r="A54" s="4"/>
      <c r="B54" s="6" t="s">
        <v>1472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8"/>
    </row>
    <row r="55" spans="1:32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8"/>
    </row>
    <row r="56" spans="1:32" ht="12.75" hidden="1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8"/>
    </row>
    <row r="57" spans="1:32" ht="12.75" hidden="1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8"/>
    </row>
    <row r="58" spans="1:32" ht="12.75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8"/>
    </row>
    <row r="59" spans="1:32" ht="12.75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8"/>
    </row>
    <row r="60" spans="1:32" ht="26.25" customHeight="1" thickBo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2"/>
    </row>
    <row r="61" spans="1:32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</row>
    <row r="62" spans="1:32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</row>
  </sheetData>
  <mergeCells count="2">
    <mergeCell ref="E4:I4"/>
    <mergeCell ref="C17:J17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5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90"/>
  <sheetViews>
    <sheetView workbookViewId="0" topLeftCell="A75">
      <selection activeCell="A75" sqref="A75:S75"/>
    </sheetView>
  </sheetViews>
  <sheetFormatPr defaultColWidth="9.140625" defaultRowHeight="12.75"/>
  <cols>
    <col min="1" max="6" width="3.28125" style="721" customWidth="1"/>
    <col min="7" max="7" width="3.8515625" style="721" customWidth="1"/>
    <col min="8" max="11" width="3.28125" style="721" customWidth="1"/>
    <col min="12" max="12" width="3.8515625" style="721" customWidth="1"/>
    <col min="13" max="13" width="3.28125" style="721" customWidth="1"/>
    <col min="14" max="14" width="3.421875" style="721" customWidth="1"/>
    <col min="15" max="15" width="3.8515625" style="721" customWidth="1"/>
    <col min="16" max="19" width="3.28125" style="721" customWidth="1"/>
    <col min="20" max="20" width="3.00390625" style="721" customWidth="1"/>
    <col min="21" max="33" width="3.28125" style="721" customWidth="1"/>
    <col min="34" max="34" width="3.00390625" style="721" customWidth="1"/>
    <col min="35" max="36" width="3.28125" style="721" customWidth="1"/>
    <col min="37" max="37" width="2.421875" style="721" customWidth="1"/>
    <col min="38" max="16384" width="9.140625" style="721" customWidth="1"/>
  </cols>
  <sheetData>
    <row r="1" spans="35:36" ht="15.75" customHeight="1" thickBot="1">
      <c r="AI1" s="722"/>
      <c r="AJ1" s="723"/>
    </row>
    <row r="2" spans="35:36" ht="12.75">
      <c r="AI2" s="724" t="s">
        <v>1473</v>
      </c>
      <c r="AJ2" s="725"/>
    </row>
    <row r="3" spans="1:36" ht="15.75">
      <c r="A3" s="726" t="s">
        <v>1109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</row>
    <row r="4" spans="1:36" ht="15.75">
      <c r="A4" s="726" t="s">
        <v>1110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726"/>
      <c r="AE4" s="726"/>
      <c r="AF4" s="726"/>
      <c r="AG4" s="726"/>
      <c r="AH4" s="726"/>
      <c r="AI4" s="726"/>
      <c r="AJ4" s="726"/>
    </row>
    <row r="5" spans="1:36" ht="15.75">
      <c r="A5" s="726" t="s">
        <v>1111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</row>
    <row r="6" spans="1:36" ht="15.75">
      <c r="A6" s="726" t="s">
        <v>1112</v>
      </c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26"/>
      <c r="AH6" s="726"/>
      <c r="AI6" s="726"/>
      <c r="AJ6" s="726"/>
    </row>
    <row r="7" spans="1:36" ht="12" customHeight="1">
      <c r="A7" s="727"/>
      <c r="B7" s="728"/>
      <c r="C7" s="724"/>
      <c r="D7" s="728"/>
      <c r="E7" s="728"/>
      <c r="F7" s="724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4"/>
      <c r="AE7" s="728"/>
      <c r="AF7" s="728"/>
      <c r="AG7" s="728"/>
      <c r="AH7" s="728"/>
      <c r="AI7" s="728"/>
      <c r="AJ7" s="728"/>
    </row>
    <row r="8" spans="25:36" ht="12.75">
      <c r="Y8" s="729" t="s">
        <v>1476</v>
      </c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29"/>
    </row>
    <row r="9" spans="28:36" ht="12.75">
      <c r="AB9" s="730" t="s">
        <v>1477</v>
      </c>
      <c r="AC9" s="730"/>
      <c r="AD9" s="730"/>
      <c r="AE9" s="730"/>
      <c r="AF9" s="730"/>
      <c r="AG9" s="730"/>
      <c r="AH9" s="730"/>
      <c r="AI9" s="730"/>
      <c r="AJ9" s="730"/>
    </row>
    <row r="10" ht="13.5" thickBot="1"/>
    <row r="11" spans="1:36" ht="15.75" customHeight="1" thickBot="1">
      <c r="A11" s="731">
        <v>5</v>
      </c>
      <c r="B11" s="732">
        <v>1</v>
      </c>
      <c r="C11" s="732">
        <v>3</v>
      </c>
      <c r="D11" s="732">
        <v>0</v>
      </c>
      <c r="E11" s="732">
        <v>0</v>
      </c>
      <c r="F11" s="733">
        <v>9</v>
      </c>
      <c r="H11" s="731">
        <v>1</v>
      </c>
      <c r="I11" s="732">
        <v>2</v>
      </c>
      <c r="J11" s="732">
        <v>5</v>
      </c>
      <c r="K11" s="733">
        <v>4</v>
      </c>
      <c r="M11" s="731">
        <v>0</v>
      </c>
      <c r="N11" s="733">
        <v>1</v>
      </c>
      <c r="O11" s="734"/>
      <c r="P11" s="731">
        <v>2</v>
      </c>
      <c r="Q11" s="732">
        <v>8</v>
      </c>
      <c r="R11" s="732">
        <v>0</v>
      </c>
      <c r="S11" s="733">
        <v>0</v>
      </c>
      <c r="U11" s="731">
        <v>8</v>
      </c>
      <c r="V11" s="732">
        <v>4</v>
      </c>
      <c r="W11" s="732">
        <v>1</v>
      </c>
      <c r="X11" s="732">
        <v>1</v>
      </c>
      <c r="Y11" s="732">
        <v>0</v>
      </c>
      <c r="Z11" s="733">
        <v>5</v>
      </c>
      <c r="AB11" s="722">
        <v>1</v>
      </c>
      <c r="AC11" s="723">
        <v>0</v>
      </c>
      <c r="AE11" s="735">
        <v>2</v>
      </c>
      <c r="AF11" s="736">
        <v>0</v>
      </c>
      <c r="AG11" s="736">
        <v>0</v>
      </c>
      <c r="AH11" s="737">
        <v>9</v>
      </c>
      <c r="AJ11" s="738">
        <v>3</v>
      </c>
    </row>
    <row r="12" spans="1:36" ht="25.5" customHeight="1">
      <c r="A12" s="739" t="s">
        <v>1450</v>
      </c>
      <c r="B12" s="739"/>
      <c r="C12" s="739"/>
      <c r="D12" s="739"/>
      <c r="E12" s="739"/>
      <c r="F12" s="739"/>
      <c r="G12" s="740"/>
      <c r="H12" s="739" t="s">
        <v>1451</v>
      </c>
      <c r="I12" s="739"/>
      <c r="J12" s="739"/>
      <c r="K12" s="739"/>
      <c r="L12" s="740"/>
      <c r="M12" s="741" t="s">
        <v>1478</v>
      </c>
      <c r="N12" s="741"/>
      <c r="O12" s="740"/>
      <c r="P12" s="741" t="s">
        <v>1685</v>
      </c>
      <c r="Q12" s="741"/>
      <c r="R12" s="741"/>
      <c r="S12" s="741"/>
      <c r="T12" s="740"/>
      <c r="U12" s="739" t="s">
        <v>1454</v>
      </c>
      <c r="V12" s="739"/>
      <c r="W12" s="739"/>
      <c r="X12" s="739"/>
      <c r="Y12" s="739"/>
      <c r="Z12" s="739"/>
      <c r="AB12" s="739" t="s">
        <v>1480</v>
      </c>
      <c r="AC12" s="739"/>
      <c r="AE12" s="739" t="s">
        <v>1481</v>
      </c>
      <c r="AF12" s="739"/>
      <c r="AG12" s="739"/>
      <c r="AH12" s="739"/>
      <c r="AJ12" s="739" t="s">
        <v>1482</v>
      </c>
    </row>
    <row r="13" spans="1:36" ht="12.75">
      <c r="A13" s="739"/>
      <c r="B13" s="739"/>
      <c r="C13" s="739"/>
      <c r="D13" s="739"/>
      <c r="E13" s="739"/>
      <c r="F13" s="739"/>
      <c r="G13" s="740"/>
      <c r="H13" s="739"/>
      <c r="I13" s="739"/>
      <c r="J13" s="739"/>
      <c r="K13" s="739"/>
      <c r="L13" s="740"/>
      <c r="M13" s="741"/>
      <c r="N13" s="739"/>
      <c r="O13" s="739"/>
      <c r="P13" s="740"/>
      <c r="Q13" s="741"/>
      <c r="R13" s="741"/>
      <c r="S13" s="741"/>
      <c r="T13" s="741"/>
      <c r="V13" s="739"/>
      <c r="W13" s="739"/>
      <c r="X13" s="739"/>
      <c r="Y13" s="739"/>
      <c r="Z13" s="739"/>
      <c r="AB13" s="739"/>
      <c r="AC13" s="739"/>
      <c r="AE13" s="739"/>
      <c r="AF13" s="739"/>
      <c r="AG13" s="739"/>
      <c r="AH13" s="739"/>
      <c r="AJ13" s="739"/>
    </row>
    <row r="14" ht="12.75">
      <c r="AG14" s="742" t="s">
        <v>1483</v>
      </c>
    </row>
    <row r="15" spans="1:36" ht="38.25" customHeight="1">
      <c r="A15" s="743" t="s">
        <v>1113</v>
      </c>
      <c r="B15" s="744"/>
      <c r="C15" s="744"/>
      <c r="D15" s="744"/>
      <c r="E15" s="744"/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5"/>
      <c r="T15" s="746" t="s">
        <v>1485</v>
      </c>
      <c r="U15" s="747"/>
      <c r="V15" s="748" t="s">
        <v>1486</v>
      </c>
      <c r="W15" s="749"/>
      <c r="X15" s="749"/>
      <c r="Y15" s="749"/>
      <c r="Z15" s="750"/>
      <c r="AA15" s="748" t="s">
        <v>1487</v>
      </c>
      <c r="AB15" s="749"/>
      <c r="AC15" s="749"/>
      <c r="AD15" s="749"/>
      <c r="AE15" s="750"/>
      <c r="AF15" s="743" t="s">
        <v>1488</v>
      </c>
      <c r="AG15" s="744"/>
      <c r="AH15" s="744"/>
      <c r="AI15" s="744"/>
      <c r="AJ15" s="745"/>
    </row>
    <row r="16" spans="1:36" ht="12.75">
      <c r="A16" s="751"/>
      <c r="B16" s="752"/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3"/>
      <c r="T16" s="754"/>
      <c r="U16" s="755"/>
      <c r="V16" s="748" t="s">
        <v>1489</v>
      </c>
      <c r="W16" s="749"/>
      <c r="X16" s="749"/>
      <c r="Y16" s="749"/>
      <c r="Z16" s="749"/>
      <c r="AA16" s="748"/>
      <c r="AB16" s="749"/>
      <c r="AC16" s="749"/>
      <c r="AD16" s="749"/>
      <c r="AE16" s="750"/>
      <c r="AF16" s="751"/>
      <c r="AG16" s="752"/>
      <c r="AH16" s="752"/>
      <c r="AI16" s="752"/>
      <c r="AJ16" s="753"/>
    </row>
    <row r="17" spans="1:36" ht="12.75">
      <c r="A17" s="756">
        <v>1</v>
      </c>
      <c r="B17" s="757"/>
      <c r="C17" s="757"/>
      <c r="D17" s="757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9"/>
      <c r="S17" s="759"/>
      <c r="T17" s="758">
        <v>2</v>
      </c>
      <c r="U17" s="758"/>
      <c r="V17" s="760">
        <v>3</v>
      </c>
      <c r="W17" s="758"/>
      <c r="X17" s="758"/>
      <c r="Y17" s="758"/>
      <c r="Z17" s="758"/>
      <c r="AA17" s="760">
        <v>4</v>
      </c>
      <c r="AB17" s="758"/>
      <c r="AC17" s="758"/>
      <c r="AD17" s="758"/>
      <c r="AE17" s="758"/>
      <c r="AF17" s="760">
        <v>5</v>
      </c>
      <c r="AG17" s="758"/>
      <c r="AH17" s="758"/>
      <c r="AI17" s="758"/>
      <c r="AJ17" s="759"/>
    </row>
    <row r="18" spans="1:36" s="734" customFormat="1" ht="24.75" customHeight="1">
      <c r="A18" s="761" t="s">
        <v>1114</v>
      </c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3"/>
      <c r="T18" s="764" t="s">
        <v>1491</v>
      </c>
      <c r="U18" s="765"/>
      <c r="V18" s="764" t="s">
        <v>1115</v>
      </c>
      <c r="W18" s="766"/>
      <c r="X18" s="766"/>
      <c r="Y18" s="766"/>
      <c r="Z18" s="765"/>
      <c r="AA18" s="764" t="s">
        <v>1115</v>
      </c>
      <c r="AB18" s="766"/>
      <c r="AC18" s="766"/>
      <c r="AD18" s="766"/>
      <c r="AE18" s="765"/>
      <c r="AF18" s="767"/>
      <c r="AG18" s="768"/>
      <c r="AH18" s="768"/>
      <c r="AI18" s="768"/>
      <c r="AJ18" s="769"/>
    </row>
    <row r="19" spans="1:36" s="734" customFormat="1" ht="24.75" customHeight="1">
      <c r="A19" s="761" t="s">
        <v>1116</v>
      </c>
      <c r="B19" s="762"/>
      <c r="C19" s="762"/>
      <c r="D19" s="762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3"/>
      <c r="T19" s="764" t="s">
        <v>1493</v>
      </c>
      <c r="U19" s="765"/>
      <c r="V19" s="764" t="s">
        <v>1115</v>
      </c>
      <c r="W19" s="766"/>
      <c r="X19" s="766"/>
      <c r="Y19" s="766"/>
      <c r="Z19" s="765"/>
      <c r="AA19" s="764" t="s">
        <v>1115</v>
      </c>
      <c r="AB19" s="766"/>
      <c r="AC19" s="766"/>
      <c r="AD19" s="766"/>
      <c r="AE19" s="765"/>
      <c r="AF19" s="767"/>
      <c r="AG19" s="768"/>
      <c r="AH19" s="768"/>
      <c r="AI19" s="768"/>
      <c r="AJ19" s="769"/>
    </row>
    <row r="20" spans="1:36" s="734" customFormat="1" ht="24.75" customHeight="1">
      <c r="A20" s="761" t="s">
        <v>1117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3"/>
      <c r="T20" s="764" t="s">
        <v>1495</v>
      </c>
      <c r="U20" s="770"/>
      <c r="V20" s="764" t="s">
        <v>1115</v>
      </c>
      <c r="W20" s="766"/>
      <c r="X20" s="766"/>
      <c r="Y20" s="766"/>
      <c r="Z20" s="765"/>
      <c r="AA20" s="764" t="s">
        <v>1115</v>
      </c>
      <c r="AB20" s="766"/>
      <c r="AC20" s="766"/>
      <c r="AD20" s="766"/>
      <c r="AE20" s="765"/>
      <c r="AF20" s="767"/>
      <c r="AG20" s="768"/>
      <c r="AH20" s="768"/>
      <c r="AI20" s="768"/>
      <c r="AJ20" s="769"/>
    </row>
    <row r="21" spans="1:36" s="734" customFormat="1" ht="24.75" customHeight="1">
      <c r="A21" s="761" t="s">
        <v>1118</v>
      </c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3"/>
      <c r="T21" s="764" t="s">
        <v>1497</v>
      </c>
      <c r="U21" s="770"/>
      <c r="V21" s="764" t="s">
        <v>1115</v>
      </c>
      <c r="W21" s="766"/>
      <c r="X21" s="766"/>
      <c r="Y21" s="766"/>
      <c r="Z21" s="765"/>
      <c r="AA21" s="764" t="s">
        <v>1115</v>
      </c>
      <c r="AB21" s="766"/>
      <c r="AC21" s="766"/>
      <c r="AD21" s="766"/>
      <c r="AE21" s="765"/>
      <c r="AF21" s="767"/>
      <c r="AG21" s="768"/>
      <c r="AH21" s="768"/>
      <c r="AI21" s="768"/>
      <c r="AJ21" s="769"/>
    </row>
    <row r="22" spans="1:36" s="734" customFormat="1" ht="24.75" customHeight="1">
      <c r="A22" s="761" t="s">
        <v>1119</v>
      </c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3"/>
      <c r="T22" s="764" t="s">
        <v>1499</v>
      </c>
      <c r="U22" s="770"/>
      <c r="V22" s="764" t="s">
        <v>1115</v>
      </c>
      <c r="W22" s="766"/>
      <c r="X22" s="766"/>
      <c r="Y22" s="766"/>
      <c r="Z22" s="765"/>
      <c r="AA22" s="764" t="s">
        <v>1115</v>
      </c>
      <c r="AB22" s="766"/>
      <c r="AC22" s="766"/>
      <c r="AD22" s="766"/>
      <c r="AE22" s="765"/>
      <c r="AF22" s="767"/>
      <c r="AG22" s="768"/>
      <c r="AH22" s="768"/>
      <c r="AI22" s="768"/>
      <c r="AJ22" s="769"/>
    </row>
    <row r="23" spans="1:36" s="734" customFormat="1" ht="24.75" customHeight="1">
      <c r="A23" s="761" t="s">
        <v>1120</v>
      </c>
      <c r="B23" s="762"/>
      <c r="C23" s="762"/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3"/>
      <c r="T23" s="764" t="s">
        <v>1501</v>
      </c>
      <c r="U23" s="770"/>
      <c r="V23" s="764" t="s">
        <v>1115</v>
      </c>
      <c r="W23" s="766"/>
      <c r="X23" s="766"/>
      <c r="Y23" s="766"/>
      <c r="Z23" s="765"/>
      <c r="AA23" s="764" t="s">
        <v>1115</v>
      </c>
      <c r="AB23" s="766"/>
      <c r="AC23" s="766"/>
      <c r="AD23" s="766"/>
      <c r="AE23" s="765"/>
      <c r="AF23" s="767"/>
      <c r="AG23" s="768"/>
      <c r="AH23" s="768"/>
      <c r="AI23" s="768"/>
      <c r="AJ23" s="769"/>
    </row>
    <row r="24" spans="1:36" s="734" customFormat="1" ht="24.75" customHeight="1">
      <c r="A24" s="761" t="s">
        <v>1121</v>
      </c>
      <c r="B24" s="762"/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3"/>
      <c r="T24" s="764" t="s">
        <v>1503</v>
      </c>
      <c r="U24" s="770"/>
      <c r="V24" s="764" t="s">
        <v>1115</v>
      </c>
      <c r="W24" s="766"/>
      <c r="X24" s="766"/>
      <c r="Y24" s="766"/>
      <c r="Z24" s="765"/>
      <c r="AA24" s="764" t="s">
        <v>1115</v>
      </c>
      <c r="AB24" s="766"/>
      <c r="AC24" s="766"/>
      <c r="AD24" s="766"/>
      <c r="AE24" s="765"/>
      <c r="AF24" s="767"/>
      <c r="AG24" s="768"/>
      <c r="AH24" s="768"/>
      <c r="AI24" s="768"/>
      <c r="AJ24" s="769"/>
    </row>
    <row r="25" spans="1:36" s="734" customFormat="1" ht="24.75" customHeight="1">
      <c r="A25" s="771" t="s">
        <v>1122</v>
      </c>
      <c r="B25" s="772"/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3"/>
      <c r="T25" s="774" t="s">
        <v>1505</v>
      </c>
      <c r="U25" s="775"/>
      <c r="V25" s="767"/>
      <c r="W25" s="768"/>
      <c r="X25" s="768"/>
      <c r="Y25" s="768"/>
      <c r="Z25" s="769"/>
      <c r="AA25" s="767"/>
      <c r="AB25" s="768"/>
      <c r="AC25" s="768"/>
      <c r="AD25" s="768"/>
      <c r="AE25" s="769"/>
      <c r="AF25" s="767"/>
      <c r="AG25" s="768"/>
      <c r="AH25" s="768"/>
      <c r="AI25" s="768"/>
      <c r="AJ25" s="769"/>
    </row>
    <row r="26" spans="1:36" s="734" customFormat="1" ht="24.75" customHeight="1">
      <c r="A26" s="761" t="s">
        <v>1123</v>
      </c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3"/>
      <c r="T26" s="764" t="s">
        <v>1507</v>
      </c>
      <c r="U26" s="770"/>
      <c r="V26" s="764" t="s">
        <v>1115</v>
      </c>
      <c r="W26" s="766"/>
      <c r="X26" s="766"/>
      <c r="Y26" s="766"/>
      <c r="Z26" s="765"/>
      <c r="AA26" s="764" t="s">
        <v>1115</v>
      </c>
      <c r="AB26" s="766"/>
      <c r="AC26" s="766"/>
      <c r="AD26" s="766"/>
      <c r="AE26" s="765"/>
      <c r="AF26" s="767"/>
      <c r="AG26" s="768"/>
      <c r="AH26" s="768"/>
      <c r="AI26" s="768"/>
      <c r="AJ26" s="769"/>
    </row>
    <row r="27" spans="1:36" s="734" customFormat="1" ht="24.75" customHeight="1">
      <c r="A27" s="761" t="s">
        <v>1124</v>
      </c>
      <c r="B27" s="762"/>
      <c r="C27" s="762"/>
      <c r="D27" s="762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3"/>
      <c r="T27" s="764" t="s">
        <v>1509</v>
      </c>
      <c r="U27" s="770"/>
      <c r="V27" s="764" t="s">
        <v>1115</v>
      </c>
      <c r="W27" s="766"/>
      <c r="X27" s="766"/>
      <c r="Y27" s="766"/>
      <c r="Z27" s="765"/>
      <c r="AA27" s="764" t="s">
        <v>1115</v>
      </c>
      <c r="AB27" s="766"/>
      <c r="AC27" s="766"/>
      <c r="AD27" s="766"/>
      <c r="AE27" s="765"/>
      <c r="AF27" s="767"/>
      <c r="AG27" s="768"/>
      <c r="AH27" s="768"/>
      <c r="AI27" s="768"/>
      <c r="AJ27" s="769"/>
    </row>
    <row r="28" spans="1:36" s="734" customFormat="1" ht="24.75" customHeight="1">
      <c r="A28" s="761" t="s">
        <v>1125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3"/>
      <c r="T28" s="764" t="s">
        <v>1511</v>
      </c>
      <c r="U28" s="770"/>
      <c r="V28" s="764" t="s">
        <v>1115</v>
      </c>
      <c r="W28" s="766"/>
      <c r="X28" s="766"/>
      <c r="Y28" s="766"/>
      <c r="Z28" s="765"/>
      <c r="AA28" s="764" t="s">
        <v>1115</v>
      </c>
      <c r="AB28" s="766"/>
      <c r="AC28" s="766"/>
      <c r="AD28" s="766"/>
      <c r="AE28" s="765"/>
      <c r="AF28" s="767"/>
      <c r="AG28" s="768"/>
      <c r="AH28" s="768"/>
      <c r="AI28" s="768"/>
      <c r="AJ28" s="769"/>
    </row>
    <row r="29" spans="1:36" s="734" customFormat="1" ht="24.75" customHeight="1">
      <c r="A29" s="761" t="s">
        <v>1126</v>
      </c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3"/>
      <c r="T29" s="764" t="s">
        <v>1513</v>
      </c>
      <c r="U29" s="770"/>
      <c r="V29" s="764" t="s">
        <v>1115</v>
      </c>
      <c r="W29" s="766"/>
      <c r="X29" s="766"/>
      <c r="Y29" s="766"/>
      <c r="Z29" s="765"/>
      <c r="AA29" s="764" t="s">
        <v>1115</v>
      </c>
      <c r="AB29" s="766"/>
      <c r="AC29" s="766"/>
      <c r="AD29" s="766"/>
      <c r="AE29" s="765"/>
      <c r="AF29" s="767"/>
      <c r="AG29" s="768"/>
      <c r="AH29" s="768"/>
      <c r="AI29" s="768"/>
      <c r="AJ29" s="769"/>
    </row>
    <row r="30" spans="1:36" s="734" customFormat="1" ht="24.75" customHeight="1">
      <c r="A30" s="761" t="s">
        <v>1127</v>
      </c>
      <c r="B30" s="762"/>
      <c r="C30" s="762"/>
      <c r="D30" s="762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3"/>
      <c r="T30" s="764" t="s">
        <v>1515</v>
      </c>
      <c r="U30" s="770"/>
      <c r="V30" s="764" t="s">
        <v>1115</v>
      </c>
      <c r="W30" s="766"/>
      <c r="X30" s="766"/>
      <c r="Y30" s="766"/>
      <c r="Z30" s="765"/>
      <c r="AA30" s="764" t="s">
        <v>1115</v>
      </c>
      <c r="AB30" s="766"/>
      <c r="AC30" s="766"/>
      <c r="AD30" s="766"/>
      <c r="AE30" s="765"/>
      <c r="AF30" s="767"/>
      <c r="AG30" s="768"/>
      <c r="AH30" s="768"/>
      <c r="AI30" s="768"/>
      <c r="AJ30" s="769"/>
    </row>
    <row r="31" spans="1:36" s="734" customFormat="1" ht="24.75" customHeight="1">
      <c r="A31" s="761" t="s">
        <v>1128</v>
      </c>
      <c r="B31" s="762"/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3"/>
      <c r="T31" s="764" t="s">
        <v>1517</v>
      </c>
      <c r="U31" s="770"/>
      <c r="V31" s="764" t="s">
        <v>1115</v>
      </c>
      <c r="W31" s="766"/>
      <c r="X31" s="766"/>
      <c r="Y31" s="766"/>
      <c r="Z31" s="765"/>
      <c r="AA31" s="764" t="s">
        <v>1115</v>
      </c>
      <c r="AB31" s="766"/>
      <c r="AC31" s="766"/>
      <c r="AD31" s="766"/>
      <c r="AE31" s="765"/>
      <c r="AF31" s="767"/>
      <c r="AG31" s="768"/>
      <c r="AH31" s="768"/>
      <c r="AI31" s="768"/>
      <c r="AJ31" s="769"/>
    </row>
    <row r="32" spans="1:36" s="734" customFormat="1" ht="24.75" customHeight="1">
      <c r="A32" s="761" t="s">
        <v>1129</v>
      </c>
      <c r="B32" s="762"/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3"/>
      <c r="T32" s="764" t="s">
        <v>1519</v>
      </c>
      <c r="U32" s="770"/>
      <c r="V32" s="764" t="s">
        <v>1115</v>
      </c>
      <c r="W32" s="766"/>
      <c r="X32" s="766"/>
      <c r="Y32" s="766"/>
      <c r="Z32" s="765"/>
      <c r="AA32" s="764" t="s">
        <v>1115</v>
      </c>
      <c r="AB32" s="766"/>
      <c r="AC32" s="766"/>
      <c r="AD32" s="766"/>
      <c r="AE32" s="765"/>
      <c r="AF32" s="767"/>
      <c r="AG32" s="768"/>
      <c r="AH32" s="768"/>
      <c r="AI32" s="768"/>
      <c r="AJ32" s="769"/>
    </row>
    <row r="33" spans="1:36" s="734" customFormat="1" ht="24.75" customHeight="1">
      <c r="A33" s="771" t="s">
        <v>1130</v>
      </c>
      <c r="B33" s="772"/>
      <c r="C33" s="772"/>
      <c r="D33" s="772"/>
      <c r="E33" s="772"/>
      <c r="F33" s="772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3"/>
      <c r="T33" s="774" t="s">
        <v>1521</v>
      </c>
      <c r="U33" s="775"/>
      <c r="V33" s="767"/>
      <c r="W33" s="768"/>
      <c r="X33" s="768"/>
      <c r="Y33" s="768"/>
      <c r="Z33" s="769"/>
      <c r="AA33" s="767"/>
      <c r="AB33" s="768"/>
      <c r="AC33" s="768"/>
      <c r="AD33" s="768"/>
      <c r="AE33" s="769"/>
      <c r="AF33" s="767"/>
      <c r="AG33" s="768"/>
      <c r="AH33" s="768"/>
      <c r="AI33" s="768"/>
      <c r="AJ33" s="769"/>
    </row>
    <row r="34" spans="1:36" s="734" customFormat="1" ht="24.75" customHeight="1">
      <c r="A34" s="771" t="s">
        <v>1131</v>
      </c>
      <c r="B34" s="772"/>
      <c r="C34" s="772"/>
      <c r="D34" s="772"/>
      <c r="E34" s="772"/>
      <c r="F34" s="772"/>
      <c r="G34" s="772"/>
      <c r="H34" s="772"/>
      <c r="I34" s="772"/>
      <c r="J34" s="772"/>
      <c r="K34" s="772"/>
      <c r="L34" s="772"/>
      <c r="M34" s="772"/>
      <c r="N34" s="772"/>
      <c r="O34" s="772"/>
      <c r="P34" s="772"/>
      <c r="Q34" s="772"/>
      <c r="R34" s="772"/>
      <c r="S34" s="773"/>
      <c r="T34" s="774" t="s">
        <v>1581</v>
      </c>
      <c r="U34" s="775"/>
      <c r="V34" s="767"/>
      <c r="W34" s="768"/>
      <c r="X34" s="768"/>
      <c r="Y34" s="768"/>
      <c r="Z34" s="769"/>
      <c r="AA34" s="767"/>
      <c r="AB34" s="768"/>
      <c r="AC34" s="768"/>
      <c r="AD34" s="768"/>
      <c r="AE34" s="769"/>
      <c r="AF34" s="767"/>
      <c r="AG34" s="768"/>
      <c r="AH34" s="768"/>
      <c r="AI34" s="768"/>
      <c r="AJ34" s="769"/>
    </row>
    <row r="35" spans="1:36" s="734" customFormat="1" ht="24.75" customHeight="1">
      <c r="A35" s="761" t="s">
        <v>1132</v>
      </c>
      <c r="B35" s="762"/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62"/>
      <c r="R35" s="762"/>
      <c r="S35" s="763"/>
      <c r="T35" s="764" t="s">
        <v>1583</v>
      </c>
      <c r="U35" s="770"/>
      <c r="V35" s="764" t="s">
        <v>1115</v>
      </c>
      <c r="W35" s="766"/>
      <c r="X35" s="766"/>
      <c r="Y35" s="766"/>
      <c r="Z35" s="765"/>
      <c r="AA35" s="764" t="s">
        <v>1115</v>
      </c>
      <c r="AB35" s="766"/>
      <c r="AC35" s="766"/>
      <c r="AD35" s="766"/>
      <c r="AE35" s="765"/>
      <c r="AF35" s="767"/>
      <c r="AG35" s="768"/>
      <c r="AH35" s="768"/>
      <c r="AI35" s="768"/>
      <c r="AJ35" s="769"/>
    </row>
    <row r="36" spans="1:36" s="734" customFormat="1" ht="24.75" customHeight="1">
      <c r="A36" s="761" t="s">
        <v>1133</v>
      </c>
      <c r="B36" s="762"/>
      <c r="C36" s="762"/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762"/>
      <c r="O36" s="762"/>
      <c r="P36" s="762"/>
      <c r="Q36" s="762"/>
      <c r="R36" s="762"/>
      <c r="S36" s="763"/>
      <c r="T36" s="764" t="s">
        <v>1585</v>
      </c>
      <c r="U36" s="770"/>
      <c r="V36" s="764" t="s">
        <v>1115</v>
      </c>
      <c r="W36" s="766"/>
      <c r="X36" s="766"/>
      <c r="Y36" s="766"/>
      <c r="Z36" s="765"/>
      <c r="AA36" s="764" t="s">
        <v>1115</v>
      </c>
      <c r="AB36" s="766"/>
      <c r="AC36" s="766"/>
      <c r="AD36" s="766"/>
      <c r="AE36" s="765"/>
      <c r="AF36" s="767"/>
      <c r="AG36" s="768"/>
      <c r="AH36" s="768"/>
      <c r="AI36" s="768"/>
      <c r="AJ36" s="769"/>
    </row>
    <row r="37" spans="1:36" s="734" customFormat="1" ht="36" customHeight="1">
      <c r="A37" s="761" t="s">
        <v>1134</v>
      </c>
      <c r="B37" s="762"/>
      <c r="C37" s="762"/>
      <c r="D37" s="762"/>
      <c r="E37" s="762"/>
      <c r="F37" s="762"/>
      <c r="G37" s="762"/>
      <c r="H37" s="762"/>
      <c r="I37" s="762"/>
      <c r="J37" s="762"/>
      <c r="K37" s="762"/>
      <c r="L37" s="762"/>
      <c r="M37" s="762"/>
      <c r="N37" s="762"/>
      <c r="O37" s="762"/>
      <c r="P37" s="762"/>
      <c r="Q37" s="762"/>
      <c r="R37" s="762"/>
      <c r="S37" s="763"/>
      <c r="T37" s="764" t="s">
        <v>1587</v>
      </c>
      <c r="U37" s="770"/>
      <c r="V37" s="764" t="s">
        <v>1115</v>
      </c>
      <c r="W37" s="766"/>
      <c r="X37" s="766"/>
      <c r="Y37" s="766"/>
      <c r="Z37" s="765"/>
      <c r="AA37" s="764" t="s">
        <v>1115</v>
      </c>
      <c r="AB37" s="766"/>
      <c r="AC37" s="766"/>
      <c r="AD37" s="766"/>
      <c r="AE37" s="765"/>
      <c r="AF37" s="767"/>
      <c r="AG37" s="768"/>
      <c r="AH37" s="768"/>
      <c r="AI37" s="768"/>
      <c r="AJ37" s="769"/>
    </row>
    <row r="38" spans="1:36" s="734" customFormat="1" ht="36" customHeight="1">
      <c r="A38" s="761" t="s">
        <v>1135</v>
      </c>
      <c r="B38" s="762"/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62"/>
      <c r="O38" s="762"/>
      <c r="P38" s="762"/>
      <c r="Q38" s="762"/>
      <c r="R38" s="762"/>
      <c r="S38" s="763"/>
      <c r="T38" s="764" t="s">
        <v>1589</v>
      </c>
      <c r="U38" s="770"/>
      <c r="V38" s="764" t="s">
        <v>1115</v>
      </c>
      <c r="W38" s="766"/>
      <c r="X38" s="766"/>
      <c r="Y38" s="766"/>
      <c r="Z38" s="765"/>
      <c r="AA38" s="764" t="s">
        <v>1115</v>
      </c>
      <c r="AB38" s="766"/>
      <c r="AC38" s="766"/>
      <c r="AD38" s="766"/>
      <c r="AE38" s="765"/>
      <c r="AF38" s="767"/>
      <c r="AG38" s="768"/>
      <c r="AH38" s="768"/>
      <c r="AI38" s="768"/>
      <c r="AJ38" s="769"/>
    </row>
    <row r="39" spans="1:36" s="734" customFormat="1" ht="24.75" customHeight="1">
      <c r="A39" s="771" t="s">
        <v>1136</v>
      </c>
      <c r="B39" s="772"/>
      <c r="C39" s="772"/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3"/>
      <c r="T39" s="774" t="s">
        <v>1591</v>
      </c>
      <c r="U39" s="775"/>
      <c r="V39" s="764" t="s">
        <v>1115</v>
      </c>
      <c r="W39" s="766"/>
      <c r="X39" s="766"/>
      <c r="Y39" s="766"/>
      <c r="Z39" s="765"/>
      <c r="AA39" s="764" t="s">
        <v>1115</v>
      </c>
      <c r="AB39" s="766"/>
      <c r="AC39" s="766"/>
      <c r="AD39" s="766"/>
      <c r="AE39" s="765"/>
      <c r="AF39" s="767"/>
      <c r="AG39" s="768"/>
      <c r="AH39" s="768"/>
      <c r="AI39" s="768"/>
      <c r="AJ39" s="769"/>
    </row>
    <row r="40" spans="1:36" s="734" customFormat="1" ht="24.75" customHeight="1">
      <c r="A40" s="761" t="s">
        <v>1137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3"/>
      <c r="T40" s="764" t="s">
        <v>1594</v>
      </c>
      <c r="U40" s="770"/>
      <c r="V40" s="764" t="s">
        <v>1115</v>
      </c>
      <c r="W40" s="766"/>
      <c r="X40" s="766"/>
      <c r="Y40" s="766"/>
      <c r="Z40" s="765"/>
      <c r="AA40" s="764" t="s">
        <v>1115</v>
      </c>
      <c r="AB40" s="766"/>
      <c r="AC40" s="766"/>
      <c r="AD40" s="766"/>
      <c r="AE40" s="765"/>
      <c r="AF40" s="767"/>
      <c r="AG40" s="768"/>
      <c r="AH40" s="768"/>
      <c r="AI40" s="768"/>
      <c r="AJ40" s="769"/>
    </row>
    <row r="41" spans="1:36" s="734" customFormat="1" ht="24.75" customHeight="1">
      <c r="A41" s="761" t="s">
        <v>1138</v>
      </c>
      <c r="B41" s="762"/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3"/>
      <c r="T41" s="764" t="s">
        <v>1596</v>
      </c>
      <c r="U41" s="770"/>
      <c r="V41" s="764" t="s">
        <v>1115</v>
      </c>
      <c r="W41" s="766"/>
      <c r="X41" s="766"/>
      <c r="Y41" s="766"/>
      <c r="Z41" s="765"/>
      <c r="AA41" s="764" t="s">
        <v>1115</v>
      </c>
      <c r="AB41" s="766"/>
      <c r="AC41" s="766"/>
      <c r="AD41" s="766"/>
      <c r="AE41" s="765"/>
      <c r="AF41" s="767"/>
      <c r="AG41" s="768"/>
      <c r="AH41" s="768"/>
      <c r="AI41" s="768"/>
      <c r="AJ41" s="769"/>
    </row>
    <row r="42" spans="1:36" s="734" customFormat="1" ht="24.75" customHeight="1">
      <c r="A42" s="771" t="s">
        <v>1139</v>
      </c>
      <c r="B42" s="772"/>
      <c r="C42" s="772"/>
      <c r="D42" s="772"/>
      <c r="E42" s="772"/>
      <c r="F42" s="772"/>
      <c r="G42" s="772"/>
      <c r="H42" s="772"/>
      <c r="I42" s="772"/>
      <c r="J42" s="772"/>
      <c r="K42" s="772"/>
      <c r="L42" s="772"/>
      <c r="M42" s="772"/>
      <c r="N42" s="772"/>
      <c r="O42" s="772"/>
      <c r="P42" s="772"/>
      <c r="Q42" s="772"/>
      <c r="R42" s="772"/>
      <c r="S42" s="773"/>
      <c r="T42" s="774" t="s">
        <v>1598</v>
      </c>
      <c r="U42" s="775"/>
      <c r="V42" s="764" t="s">
        <v>1115</v>
      </c>
      <c r="W42" s="766"/>
      <c r="X42" s="766"/>
      <c r="Y42" s="766"/>
      <c r="Z42" s="765"/>
      <c r="AA42" s="764" t="s">
        <v>1115</v>
      </c>
      <c r="AB42" s="766"/>
      <c r="AC42" s="766"/>
      <c r="AD42" s="766"/>
      <c r="AE42" s="765"/>
      <c r="AF42" s="767"/>
      <c r="AG42" s="768"/>
      <c r="AH42" s="768"/>
      <c r="AI42" s="768"/>
      <c r="AJ42" s="769"/>
    </row>
    <row r="43" spans="1:36" s="734" customFormat="1" ht="19.5" customHeight="1">
      <c r="A43" s="761" t="s">
        <v>1140</v>
      </c>
      <c r="B43" s="762"/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2"/>
      <c r="R43" s="762"/>
      <c r="S43" s="763"/>
      <c r="T43" s="764" t="s">
        <v>1600</v>
      </c>
      <c r="U43" s="770"/>
      <c r="V43" s="764" t="s">
        <v>1115</v>
      </c>
      <c r="W43" s="766"/>
      <c r="X43" s="766"/>
      <c r="Y43" s="766"/>
      <c r="Z43" s="765"/>
      <c r="AA43" s="764" t="s">
        <v>1115</v>
      </c>
      <c r="AB43" s="766"/>
      <c r="AC43" s="766"/>
      <c r="AD43" s="766"/>
      <c r="AE43" s="765"/>
      <c r="AF43" s="767"/>
      <c r="AG43" s="768"/>
      <c r="AH43" s="768"/>
      <c r="AI43" s="768"/>
      <c r="AJ43" s="769"/>
    </row>
    <row r="44" spans="1:36" s="734" customFormat="1" ht="19.5" customHeight="1">
      <c r="A44" s="761" t="s">
        <v>1141</v>
      </c>
      <c r="B44" s="762"/>
      <c r="C44" s="762"/>
      <c r="D44" s="762"/>
      <c r="E44" s="762"/>
      <c r="F44" s="762"/>
      <c r="G44" s="762"/>
      <c r="H44" s="762"/>
      <c r="I44" s="762"/>
      <c r="J44" s="762"/>
      <c r="K44" s="762"/>
      <c r="L44" s="762"/>
      <c r="M44" s="762"/>
      <c r="N44" s="762"/>
      <c r="O44" s="762"/>
      <c r="P44" s="762"/>
      <c r="Q44" s="762"/>
      <c r="R44" s="762"/>
      <c r="S44" s="763"/>
      <c r="T44" s="764" t="s">
        <v>1602</v>
      </c>
      <c r="U44" s="770"/>
      <c r="V44" s="764" t="s">
        <v>1115</v>
      </c>
      <c r="W44" s="766"/>
      <c r="X44" s="766"/>
      <c r="Y44" s="766"/>
      <c r="Z44" s="765"/>
      <c r="AA44" s="764" t="s">
        <v>1115</v>
      </c>
      <c r="AB44" s="766"/>
      <c r="AC44" s="766"/>
      <c r="AD44" s="766"/>
      <c r="AE44" s="765"/>
      <c r="AF44" s="767"/>
      <c r="AG44" s="768"/>
      <c r="AH44" s="768"/>
      <c r="AI44" s="768"/>
      <c r="AJ44" s="769"/>
    </row>
    <row r="45" spans="1:36" s="734" customFormat="1" ht="19.5" customHeight="1">
      <c r="A45" s="761" t="s">
        <v>1142</v>
      </c>
      <c r="B45" s="762"/>
      <c r="C45" s="762"/>
      <c r="D45" s="762"/>
      <c r="E45" s="762"/>
      <c r="F45" s="762"/>
      <c r="G45" s="762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3"/>
      <c r="T45" s="764" t="s">
        <v>1604</v>
      </c>
      <c r="U45" s="770"/>
      <c r="V45" s="764" t="s">
        <v>1115</v>
      </c>
      <c r="W45" s="766"/>
      <c r="X45" s="766"/>
      <c r="Y45" s="766"/>
      <c r="Z45" s="765"/>
      <c r="AA45" s="764" t="s">
        <v>1115</v>
      </c>
      <c r="AB45" s="766"/>
      <c r="AC45" s="766"/>
      <c r="AD45" s="766"/>
      <c r="AE45" s="765"/>
      <c r="AF45" s="767"/>
      <c r="AG45" s="768"/>
      <c r="AH45" s="768"/>
      <c r="AI45" s="768"/>
      <c r="AJ45" s="769"/>
    </row>
    <row r="46" spans="1:36" s="734" customFormat="1" ht="24.75" customHeight="1">
      <c r="A46" s="771" t="s">
        <v>1143</v>
      </c>
      <c r="B46" s="772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3"/>
      <c r="T46" s="774" t="s">
        <v>1606</v>
      </c>
      <c r="U46" s="775"/>
      <c r="V46" s="767"/>
      <c r="W46" s="768"/>
      <c r="X46" s="768"/>
      <c r="Y46" s="768"/>
      <c r="Z46" s="769"/>
      <c r="AA46" s="767"/>
      <c r="AB46" s="768"/>
      <c r="AC46" s="768"/>
      <c r="AD46" s="768"/>
      <c r="AE46" s="769"/>
      <c r="AF46" s="767"/>
      <c r="AG46" s="768"/>
      <c r="AH46" s="768"/>
      <c r="AI46" s="768"/>
      <c r="AJ46" s="769"/>
    </row>
    <row r="47" spans="1:36" s="734" customFormat="1" ht="24.75" customHeight="1">
      <c r="A47" s="761" t="s">
        <v>1144</v>
      </c>
      <c r="B47" s="762"/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2"/>
      <c r="R47" s="762"/>
      <c r="S47" s="763"/>
      <c r="T47" s="764" t="s">
        <v>1608</v>
      </c>
      <c r="U47" s="770"/>
      <c r="V47" s="764" t="s">
        <v>1115</v>
      </c>
      <c r="W47" s="766"/>
      <c r="X47" s="766"/>
      <c r="Y47" s="766"/>
      <c r="Z47" s="765"/>
      <c r="AA47" s="764" t="s">
        <v>1115</v>
      </c>
      <c r="AB47" s="766"/>
      <c r="AC47" s="766"/>
      <c r="AD47" s="766"/>
      <c r="AE47" s="765"/>
      <c r="AF47" s="767"/>
      <c r="AG47" s="768"/>
      <c r="AH47" s="768"/>
      <c r="AI47" s="768"/>
      <c r="AJ47" s="769"/>
    </row>
    <row r="48" spans="1:36" s="734" customFormat="1" ht="24.75" customHeight="1">
      <c r="A48" s="761" t="s">
        <v>1145</v>
      </c>
      <c r="B48" s="762"/>
      <c r="C48" s="762"/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3"/>
      <c r="T48" s="764" t="s">
        <v>1610</v>
      </c>
      <c r="U48" s="770"/>
      <c r="V48" s="764" t="s">
        <v>1115</v>
      </c>
      <c r="W48" s="766"/>
      <c r="X48" s="766"/>
      <c r="Y48" s="766"/>
      <c r="Z48" s="765"/>
      <c r="AA48" s="764" t="s">
        <v>1115</v>
      </c>
      <c r="AB48" s="766"/>
      <c r="AC48" s="766"/>
      <c r="AD48" s="766"/>
      <c r="AE48" s="765"/>
      <c r="AF48" s="767"/>
      <c r="AG48" s="768"/>
      <c r="AH48" s="768"/>
      <c r="AI48" s="768"/>
      <c r="AJ48" s="769"/>
    </row>
    <row r="49" spans="1:36" s="734" customFormat="1" ht="36.75" customHeight="1">
      <c r="A49" s="761" t="s">
        <v>1146</v>
      </c>
      <c r="B49" s="762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2"/>
      <c r="S49" s="763"/>
      <c r="T49" s="764" t="s">
        <v>1612</v>
      </c>
      <c r="U49" s="770"/>
      <c r="V49" s="764" t="s">
        <v>1115</v>
      </c>
      <c r="W49" s="766"/>
      <c r="X49" s="766"/>
      <c r="Y49" s="766"/>
      <c r="Z49" s="765"/>
      <c r="AA49" s="764" t="s">
        <v>1115</v>
      </c>
      <c r="AB49" s="766"/>
      <c r="AC49" s="766"/>
      <c r="AD49" s="766"/>
      <c r="AE49" s="765"/>
      <c r="AF49" s="767"/>
      <c r="AG49" s="768"/>
      <c r="AH49" s="768"/>
      <c r="AI49" s="768"/>
      <c r="AJ49" s="769"/>
    </row>
    <row r="50" spans="1:36" s="734" customFormat="1" ht="37.5" customHeight="1">
      <c r="A50" s="761" t="s">
        <v>1147</v>
      </c>
      <c r="B50" s="762"/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  <c r="Q50" s="762"/>
      <c r="R50" s="762"/>
      <c r="S50" s="763"/>
      <c r="T50" s="764" t="s">
        <v>1614</v>
      </c>
      <c r="U50" s="770"/>
      <c r="V50" s="764" t="s">
        <v>1115</v>
      </c>
      <c r="W50" s="766"/>
      <c r="X50" s="766"/>
      <c r="Y50" s="766"/>
      <c r="Z50" s="765"/>
      <c r="AA50" s="764" t="s">
        <v>1115</v>
      </c>
      <c r="AB50" s="766"/>
      <c r="AC50" s="766"/>
      <c r="AD50" s="766"/>
      <c r="AE50" s="765"/>
      <c r="AF50" s="767"/>
      <c r="AG50" s="768"/>
      <c r="AH50" s="768"/>
      <c r="AI50" s="768"/>
      <c r="AJ50" s="769"/>
    </row>
    <row r="51" spans="1:36" s="734" customFormat="1" ht="40.5" customHeight="1">
      <c r="A51" s="771" t="s">
        <v>1148</v>
      </c>
      <c r="B51" s="772"/>
      <c r="C51" s="772"/>
      <c r="D51" s="772"/>
      <c r="E51" s="772"/>
      <c r="F51" s="772"/>
      <c r="G51" s="772"/>
      <c r="H51" s="772"/>
      <c r="I51" s="772"/>
      <c r="J51" s="772"/>
      <c r="K51" s="772"/>
      <c r="L51" s="772"/>
      <c r="M51" s="772"/>
      <c r="N51" s="772"/>
      <c r="O51" s="772"/>
      <c r="P51" s="772"/>
      <c r="Q51" s="772"/>
      <c r="R51" s="772"/>
      <c r="S51" s="773"/>
      <c r="T51" s="774" t="s">
        <v>1616</v>
      </c>
      <c r="U51" s="775"/>
      <c r="V51" s="764" t="s">
        <v>1115</v>
      </c>
      <c r="W51" s="766"/>
      <c r="X51" s="766"/>
      <c r="Y51" s="766"/>
      <c r="Z51" s="765"/>
      <c r="AA51" s="764" t="s">
        <v>1115</v>
      </c>
      <c r="AB51" s="766"/>
      <c r="AC51" s="766"/>
      <c r="AD51" s="766"/>
      <c r="AE51" s="765"/>
      <c r="AF51" s="767"/>
      <c r="AG51" s="768"/>
      <c r="AH51" s="768"/>
      <c r="AI51" s="768"/>
      <c r="AJ51" s="769"/>
    </row>
    <row r="52" spans="1:36" s="734" customFormat="1" ht="27" customHeight="1">
      <c r="A52" s="761" t="s">
        <v>1149</v>
      </c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3"/>
      <c r="T52" s="764" t="s">
        <v>1618</v>
      </c>
      <c r="U52" s="770"/>
      <c r="V52" s="764" t="s">
        <v>1115</v>
      </c>
      <c r="W52" s="766"/>
      <c r="X52" s="766"/>
      <c r="Y52" s="766"/>
      <c r="Z52" s="765"/>
      <c r="AA52" s="764" t="s">
        <v>1115</v>
      </c>
      <c r="AB52" s="766"/>
      <c r="AC52" s="766"/>
      <c r="AD52" s="766"/>
      <c r="AE52" s="765"/>
      <c r="AF52" s="767"/>
      <c r="AG52" s="768"/>
      <c r="AH52" s="768"/>
      <c r="AI52" s="768"/>
      <c r="AJ52" s="769"/>
    </row>
    <row r="53" spans="1:36" s="734" customFormat="1" ht="24.75" customHeight="1">
      <c r="A53" s="761" t="s">
        <v>1150</v>
      </c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2"/>
      <c r="R53" s="762"/>
      <c r="S53" s="763"/>
      <c r="T53" s="764" t="s">
        <v>1620</v>
      </c>
      <c r="U53" s="770"/>
      <c r="V53" s="764" t="s">
        <v>1115</v>
      </c>
      <c r="W53" s="766"/>
      <c r="X53" s="766"/>
      <c r="Y53" s="766"/>
      <c r="Z53" s="765"/>
      <c r="AA53" s="764" t="s">
        <v>1115</v>
      </c>
      <c r="AB53" s="766"/>
      <c r="AC53" s="766"/>
      <c r="AD53" s="766"/>
      <c r="AE53" s="765"/>
      <c r="AF53" s="767"/>
      <c r="AG53" s="768"/>
      <c r="AH53" s="768"/>
      <c r="AI53" s="768"/>
      <c r="AJ53" s="769"/>
    </row>
    <row r="54" spans="1:36" s="734" customFormat="1" ht="27" customHeight="1">
      <c r="A54" s="771" t="s">
        <v>1151</v>
      </c>
      <c r="B54" s="772"/>
      <c r="C54" s="772"/>
      <c r="D54" s="772"/>
      <c r="E54" s="772"/>
      <c r="F54" s="772"/>
      <c r="G54" s="772"/>
      <c r="H54" s="772"/>
      <c r="I54" s="772"/>
      <c r="J54" s="772"/>
      <c r="K54" s="772"/>
      <c r="L54" s="772"/>
      <c r="M54" s="772"/>
      <c r="N54" s="772"/>
      <c r="O54" s="772"/>
      <c r="P54" s="772"/>
      <c r="Q54" s="772"/>
      <c r="R54" s="772"/>
      <c r="S54" s="773"/>
      <c r="T54" s="774" t="s">
        <v>1622</v>
      </c>
      <c r="U54" s="775"/>
      <c r="V54" s="764" t="s">
        <v>1115</v>
      </c>
      <c r="W54" s="766"/>
      <c r="X54" s="766"/>
      <c r="Y54" s="766"/>
      <c r="Z54" s="765"/>
      <c r="AA54" s="764" t="s">
        <v>1115</v>
      </c>
      <c r="AB54" s="766"/>
      <c r="AC54" s="766"/>
      <c r="AD54" s="766"/>
      <c r="AE54" s="765"/>
      <c r="AF54" s="767"/>
      <c r="AG54" s="768"/>
      <c r="AH54" s="768"/>
      <c r="AI54" s="768"/>
      <c r="AJ54" s="769"/>
    </row>
    <row r="55" spans="1:36" s="734" customFormat="1" ht="19.5" customHeight="1">
      <c r="A55" s="761" t="s">
        <v>1152</v>
      </c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2"/>
      <c r="R55" s="762"/>
      <c r="S55" s="763"/>
      <c r="T55" s="764" t="s">
        <v>1624</v>
      </c>
      <c r="U55" s="770"/>
      <c r="V55" s="764" t="s">
        <v>1115</v>
      </c>
      <c r="W55" s="766"/>
      <c r="X55" s="766"/>
      <c r="Y55" s="766"/>
      <c r="Z55" s="765"/>
      <c r="AA55" s="764" t="s">
        <v>1115</v>
      </c>
      <c r="AB55" s="766"/>
      <c r="AC55" s="766"/>
      <c r="AD55" s="766"/>
      <c r="AE55" s="765"/>
      <c r="AF55" s="767"/>
      <c r="AG55" s="768"/>
      <c r="AH55" s="768"/>
      <c r="AI55" s="768"/>
      <c r="AJ55" s="769"/>
    </row>
    <row r="56" spans="1:36" s="734" customFormat="1" ht="24.75" customHeight="1">
      <c r="A56" s="761" t="s">
        <v>1153</v>
      </c>
      <c r="B56" s="762"/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2"/>
      <c r="R56" s="762"/>
      <c r="S56" s="763"/>
      <c r="T56" s="764" t="s">
        <v>1626</v>
      </c>
      <c r="U56" s="770"/>
      <c r="V56" s="764" t="s">
        <v>1115</v>
      </c>
      <c r="W56" s="766"/>
      <c r="X56" s="766"/>
      <c r="Y56" s="766"/>
      <c r="Z56" s="765"/>
      <c r="AA56" s="764" t="s">
        <v>1115</v>
      </c>
      <c r="AB56" s="766"/>
      <c r="AC56" s="766"/>
      <c r="AD56" s="766"/>
      <c r="AE56" s="765"/>
      <c r="AF56" s="767"/>
      <c r="AG56" s="768"/>
      <c r="AH56" s="768"/>
      <c r="AI56" s="768"/>
      <c r="AJ56" s="769"/>
    </row>
    <row r="57" spans="1:36" s="734" customFormat="1" ht="19.5" customHeight="1">
      <c r="A57" s="761" t="s">
        <v>1154</v>
      </c>
      <c r="B57" s="762"/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2"/>
      <c r="R57" s="762"/>
      <c r="S57" s="763"/>
      <c r="T57" s="764" t="s">
        <v>1628</v>
      </c>
      <c r="U57" s="770"/>
      <c r="V57" s="764" t="s">
        <v>1115</v>
      </c>
      <c r="W57" s="766"/>
      <c r="X57" s="766"/>
      <c r="Y57" s="766"/>
      <c r="Z57" s="765"/>
      <c r="AA57" s="764" t="s">
        <v>1115</v>
      </c>
      <c r="AB57" s="766"/>
      <c r="AC57" s="766"/>
      <c r="AD57" s="766"/>
      <c r="AE57" s="765"/>
      <c r="AF57" s="767"/>
      <c r="AG57" s="768"/>
      <c r="AH57" s="768"/>
      <c r="AI57" s="768"/>
      <c r="AJ57" s="769"/>
    </row>
    <row r="58" spans="1:36" s="787" customFormat="1" ht="24.75" customHeight="1">
      <c r="A58" s="776" t="s">
        <v>1155</v>
      </c>
      <c r="B58" s="777"/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8"/>
      <c r="T58" s="779" t="s">
        <v>1630</v>
      </c>
      <c r="U58" s="780"/>
      <c r="V58" s="781">
        <v>78000</v>
      </c>
      <c r="W58" s="782"/>
      <c r="X58" s="782"/>
      <c r="Y58" s="782"/>
      <c r="Z58" s="783"/>
      <c r="AA58" s="784"/>
      <c r="AB58" s="785"/>
      <c r="AC58" s="785"/>
      <c r="AD58" s="785"/>
      <c r="AE58" s="786"/>
      <c r="AF58" s="784"/>
      <c r="AG58" s="785"/>
      <c r="AH58" s="785"/>
      <c r="AI58" s="785"/>
      <c r="AJ58" s="786"/>
    </row>
    <row r="59" spans="1:36" s="787" customFormat="1" ht="24.75" customHeight="1">
      <c r="A59" s="776" t="s">
        <v>1156</v>
      </c>
      <c r="B59" s="777"/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8"/>
      <c r="T59" s="779" t="s">
        <v>1632</v>
      </c>
      <c r="U59" s="780"/>
      <c r="V59" s="781">
        <f>SUM(V58)</f>
        <v>78000</v>
      </c>
      <c r="W59" s="782"/>
      <c r="X59" s="782"/>
      <c r="Y59" s="782"/>
      <c r="Z59" s="783"/>
      <c r="AA59" s="784"/>
      <c r="AB59" s="785"/>
      <c r="AC59" s="785"/>
      <c r="AD59" s="785"/>
      <c r="AE59" s="786"/>
      <c r="AF59" s="784"/>
      <c r="AG59" s="785"/>
      <c r="AH59" s="785"/>
      <c r="AI59" s="785"/>
      <c r="AJ59" s="786"/>
    </row>
    <row r="60" spans="1:36" s="734" customFormat="1" ht="24.75" customHeight="1">
      <c r="A60" s="761" t="s">
        <v>1157</v>
      </c>
      <c r="B60" s="762"/>
      <c r="C60" s="762"/>
      <c r="D60" s="762"/>
      <c r="E60" s="762"/>
      <c r="F60" s="762"/>
      <c r="G60" s="762"/>
      <c r="H60" s="762"/>
      <c r="I60" s="762"/>
      <c r="J60" s="762"/>
      <c r="K60" s="762"/>
      <c r="L60" s="762"/>
      <c r="M60" s="762"/>
      <c r="N60" s="762"/>
      <c r="O60" s="762"/>
      <c r="P60" s="762"/>
      <c r="Q60" s="762"/>
      <c r="R60" s="762"/>
      <c r="S60" s="763"/>
      <c r="T60" s="764" t="s">
        <v>1634</v>
      </c>
      <c r="U60" s="770"/>
      <c r="V60" s="764" t="s">
        <v>1115</v>
      </c>
      <c r="W60" s="766"/>
      <c r="X60" s="766"/>
      <c r="Y60" s="766"/>
      <c r="Z60" s="765"/>
      <c r="AA60" s="764" t="s">
        <v>1115</v>
      </c>
      <c r="AB60" s="766"/>
      <c r="AC60" s="766"/>
      <c r="AD60" s="766"/>
      <c r="AE60" s="765"/>
      <c r="AF60" s="767"/>
      <c r="AG60" s="768"/>
      <c r="AH60" s="768"/>
      <c r="AI60" s="768"/>
      <c r="AJ60" s="769"/>
    </row>
    <row r="61" spans="1:36" s="734" customFormat="1" ht="24.75" customHeight="1">
      <c r="A61" s="761" t="s">
        <v>1158</v>
      </c>
      <c r="B61" s="762"/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762"/>
      <c r="P61" s="762"/>
      <c r="Q61" s="762"/>
      <c r="R61" s="762"/>
      <c r="S61" s="763"/>
      <c r="T61" s="764" t="s">
        <v>1636</v>
      </c>
      <c r="U61" s="770"/>
      <c r="V61" s="764" t="s">
        <v>1115</v>
      </c>
      <c r="W61" s="766"/>
      <c r="X61" s="766"/>
      <c r="Y61" s="766"/>
      <c r="Z61" s="765"/>
      <c r="AA61" s="764" t="s">
        <v>1115</v>
      </c>
      <c r="AB61" s="766"/>
      <c r="AC61" s="766"/>
      <c r="AD61" s="766"/>
      <c r="AE61" s="765"/>
      <c r="AF61" s="767"/>
      <c r="AG61" s="768"/>
      <c r="AH61" s="768"/>
      <c r="AI61" s="768"/>
      <c r="AJ61" s="769"/>
    </row>
    <row r="62" spans="1:36" s="734" customFormat="1" ht="24.75" customHeight="1">
      <c r="A62" s="761" t="s">
        <v>1159</v>
      </c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3"/>
      <c r="T62" s="764" t="s">
        <v>1638</v>
      </c>
      <c r="U62" s="770"/>
      <c r="V62" s="764" t="s">
        <v>1115</v>
      </c>
      <c r="W62" s="766"/>
      <c r="X62" s="766"/>
      <c r="Y62" s="766"/>
      <c r="Z62" s="765"/>
      <c r="AA62" s="764" t="s">
        <v>1115</v>
      </c>
      <c r="AB62" s="766"/>
      <c r="AC62" s="766"/>
      <c r="AD62" s="766"/>
      <c r="AE62" s="765"/>
      <c r="AF62" s="767"/>
      <c r="AG62" s="768"/>
      <c r="AH62" s="768"/>
      <c r="AI62" s="768"/>
      <c r="AJ62" s="769"/>
    </row>
    <row r="63" spans="1:36" s="734" customFormat="1" ht="24.75" customHeight="1">
      <c r="A63" s="761" t="s">
        <v>1160</v>
      </c>
      <c r="B63" s="762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2"/>
      <c r="S63" s="763"/>
      <c r="T63" s="764" t="s">
        <v>1640</v>
      </c>
      <c r="U63" s="770"/>
      <c r="V63" s="764" t="s">
        <v>1115</v>
      </c>
      <c r="W63" s="766"/>
      <c r="X63" s="766"/>
      <c r="Y63" s="766"/>
      <c r="Z63" s="765"/>
      <c r="AA63" s="764" t="s">
        <v>1115</v>
      </c>
      <c r="AB63" s="766"/>
      <c r="AC63" s="766"/>
      <c r="AD63" s="766"/>
      <c r="AE63" s="765"/>
      <c r="AF63" s="767"/>
      <c r="AG63" s="768"/>
      <c r="AH63" s="768"/>
      <c r="AI63" s="768"/>
      <c r="AJ63" s="769"/>
    </row>
    <row r="64" spans="1:36" s="734" customFormat="1" ht="24.75" customHeight="1">
      <c r="A64" s="761" t="s">
        <v>1161</v>
      </c>
      <c r="B64" s="762"/>
      <c r="C64" s="762"/>
      <c r="D64" s="762"/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3"/>
      <c r="T64" s="764" t="s">
        <v>1642</v>
      </c>
      <c r="U64" s="770"/>
      <c r="V64" s="764" t="s">
        <v>1115</v>
      </c>
      <c r="W64" s="766"/>
      <c r="X64" s="766"/>
      <c r="Y64" s="766"/>
      <c r="Z64" s="765"/>
      <c r="AA64" s="764" t="s">
        <v>1115</v>
      </c>
      <c r="AB64" s="766"/>
      <c r="AC64" s="766"/>
      <c r="AD64" s="766"/>
      <c r="AE64" s="765"/>
      <c r="AF64" s="767"/>
      <c r="AG64" s="768"/>
      <c r="AH64" s="768"/>
      <c r="AI64" s="768"/>
      <c r="AJ64" s="769"/>
    </row>
    <row r="65" spans="1:36" s="734" customFormat="1" ht="24.75" customHeight="1">
      <c r="A65" s="761" t="s">
        <v>1162</v>
      </c>
      <c r="B65" s="762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762"/>
      <c r="P65" s="762"/>
      <c r="Q65" s="762"/>
      <c r="R65" s="762"/>
      <c r="S65" s="763"/>
      <c r="T65" s="764" t="s">
        <v>1644</v>
      </c>
      <c r="U65" s="770"/>
      <c r="V65" s="764" t="s">
        <v>1115</v>
      </c>
      <c r="W65" s="766"/>
      <c r="X65" s="766"/>
      <c r="Y65" s="766"/>
      <c r="Z65" s="765"/>
      <c r="AA65" s="764" t="s">
        <v>1115</v>
      </c>
      <c r="AB65" s="766"/>
      <c r="AC65" s="766"/>
      <c r="AD65" s="766"/>
      <c r="AE65" s="765"/>
      <c r="AF65" s="767"/>
      <c r="AG65" s="768"/>
      <c r="AH65" s="768"/>
      <c r="AI65" s="768"/>
      <c r="AJ65" s="769"/>
    </row>
    <row r="66" spans="1:36" s="734" customFormat="1" ht="24.75" customHeight="1">
      <c r="A66" s="761" t="s">
        <v>1163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762"/>
      <c r="O66" s="762"/>
      <c r="P66" s="762"/>
      <c r="Q66" s="762"/>
      <c r="R66" s="762"/>
      <c r="S66" s="763"/>
      <c r="T66" s="764" t="s">
        <v>1646</v>
      </c>
      <c r="U66" s="770"/>
      <c r="V66" s="764" t="s">
        <v>1115</v>
      </c>
      <c r="W66" s="766"/>
      <c r="X66" s="766"/>
      <c r="Y66" s="766"/>
      <c r="Z66" s="765"/>
      <c r="AA66" s="764" t="s">
        <v>1115</v>
      </c>
      <c r="AB66" s="766"/>
      <c r="AC66" s="766"/>
      <c r="AD66" s="766"/>
      <c r="AE66" s="765"/>
      <c r="AF66" s="767"/>
      <c r="AG66" s="768"/>
      <c r="AH66" s="768"/>
      <c r="AI66" s="768"/>
      <c r="AJ66" s="769"/>
    </row>
    <row r="67" spans="1:36" s="734" customFormat="1" ht="24.75" customHeight="1">
      <c r="A67" s="771" t="s">
        <v>1164</v>
      </c>
      <c r="B67" s="772"/>
      <c r="C67" s="772"/>
      <c r="D67" s="772"/>
      <c r="E67" s="772"/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3"/>
      <c r="T67" s="774" t="s">
        <v>1648</v>
      </c>
      <c r="U67" s="775"/>
      <c r="V67" s="767"/>
      <c r="W67" s="768"/>
      <c r="X67" s="768"/>
      <c r="Y67" s="768"/>
      <c r="Z67" s="769"/>
      <c r="AA67" s="767"/>
      <c r="AB67" s="768"/>
      <c r="AC67" s="768"/>
      <c r="AD67" s="768"/>
      <c r="AE67" s="769"/>
      <c r="AF67" s="767"/>
      <c r="AG67" s="768"/>
      <c r="AH67" s="768"/>
      <c r="AI67" s="768"/>
      <c r="AJ67" s="769"/>
    </row>
    <row r="68" spans="1:36" s="734" customFormat="1" ht="24.75" customHeight="1">
      <c r="A68" s="761" t="s">
        <v>1165</v>
      </c>
      <c r="B68" s="762"/>
      <c r="C68" s="762"/>
      <c r="D68" s="762"/>
      <c r="E68" s="762"/>
      <c r="F68" s="762"/>
      <c r="G68" s="762"/>
      <c r="H68" s="762"/>
      <c r="I68" s="762"/>
      <c r="J68" s="762"/>
      <c r="K68" s="762"/>
      <c r="L68" s="762"/>
      <c r="M68" s="762"/>
      <c r="N68" s="762"/>
      <c r="O68" s="762"/>
      <c r="P68" s="762"/>
      <c r="Q68" s="762"/>
      <c r="R68" s="762"/>
      <c r="S68" s="763"/>
      <c r="T68" s="764" t="s">
        <v>1651</v>
      </c>
      <c r="U68" s="770"/>
      <c r="V68" s="764" t="s">
        <v>1115</v>
      </c>
      <c r="W68" s="766"/>
      <c r="X68" s="766"/>
      <c r="Y68" s="766"/>
      <c r="Z68" s="765"/>
      <c r="AA68" s="764" t="s">
        <v>1115</v>
      </c>
      <c r="AB68" s="766"/>
      <c r="AC68" s="766"/>
      <c r="AD68" s="766"/>
      <c r="AE68" s="765"/>
      <c r="AF68" s="767"/>
      <c r="AG68" s="768"/>
      <c r="AH68" s="768"/>
      <c r="AI68" s="768"/>
      <c r="AJ68" s="769"/>
    </row>
    <row r="69" spans="1:36" s="734" customFormat="1" ht="24.75" customHeight="1">
      <c r="A69" s="761" t="s">
        <v>1166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762"/>
      <c r="O69" s="762"/>
      <c r="P69" s="762"/>
      <c r="Q69" s="762"/>
      <c r="R69" s="762"/>
      <c r="S69" s="763"/>
      <c r="T69" s="764" t="s">
        <v>1653</v>
      </c>
      <c r="U69" s="770"/>
      <c r="V69" s="764" t="s">
        <v>1115</v>
      </c>
      <c r="W69" s="766"/>
      <c r="X69" s="766"/>
      <c r="Y69" s="766"/>
      <c r="Z69" s="765"/>
      <c r="AA69" s="764" t="s">
        <v>1115</v>
      </c>
      <c r="AB69" s="766"/>
      <c r="AC69" s="766"/>
      <c r="AD69" s="766"/>
      <c r="AE69" s="765"/>
      <c r="AF69" s="767"/>
      <c r="AG69" s="768"/>
      <c r="AH69" s="768"/>
      <c r="AI69" s="768"/>
      <c r="AJ69" s="769"/>
    </row>
    <row r="70" spans="1:36" s="734" customFormat="1" ht="24.75" customHeight="1">
      <c r="A70" s="761" t="s">
        <v>1167</v>
      </c>
      <c r="B70" s="762"/>
      <c r="C70" s="762"/>
      <c r="D70" s="762"/>
      <c r="E70" s="762"/>
      <c r="F70" s="762"/>
      <c r="G70" s="762"/>
      <c r="H70" s="762"/>
      <c r="I70" s="762"/>
      <c r="J70" s="762"/>
      <c r="K70" s="762"/>
      <c r="L70" s="762"/>
      <c r="M70" s="762"/>
      <c r="N70" s="762"/>
      <c r="O70" s="762"/>
      <c r="P70" s="762"/>
      <c r="Q70" s="762"/>
      <c r="R70" s="762"/>
      <c r="S70" s="763"/>
      <c r="T70" s="764" t="s">
        <v>1655</v>
      </c>
      <c r="U70" s="770"/>
      <c r="V70" s="764" t="s">
        <v>1115</v>
      </c>
      <c r="W70" s="766"/>
      <c r="X70" s="766"/>
      <c r="Y70" s="766"/>
      <c r="Z70" s="765"/>
      <c r="AA70" s="764" t="s">
        <v>1115</v>
      </c>
      <c r="AB70" s="766"/>
      <c r="AC70" s="766"/>
      <c r="AD70" s="766"/>
      <c r="AE70" s="765"/>
      <c r="AF70" s="767"/>
      <c r="AG70" s="768"/>
      <c r="AH70" s="768"/>
      <c r="AI70" s="768"/>
      <c r="AJ70" s="769"/>
    </row>
    <row r="71" spans="1:36" s="734" customFormat="1" ht="24.75" customHeight="1">
      <c r="A71" s="761" t="s">
        <v>1168</v>
      </c>
      <c r="B71" s="762"/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3"/>
      <c r="T71" s="764" t="s">
        <v>1657</v>
      </c>
      <c r="U71" s="770"/>
      <c r="V71" s="764" t="s">
        <v>1115</v>
      </c>
      <c r="W71" s="766"/>
      <c r="X71" s="766"/>
      <c r="Y71" s="766"/>
      <c r="Z71" s="765"/>
      <c r="AA71" s="764" t="s">
        <v>1115</v>
      </c>
      <c r="AB71" s="766"/>
      <c r="AC71" s="766"/>
      <c r="AD71" s="766"/>
      <c r="AE71" s="765"/>
      <c r="AF71" s="767"/>
      <c r="AG71" s="768"/>
      <c r="AH71" s="768"/>
      <c r="AI71" s="768"/>
      <c r="AJ71" s="769"/>
    </row>
    <row r="72" spans="1:36" s="734" customFormat="1" ht="24.75" customHeight="1">
      <c r="A72" s="761" t="s">
        <v>1169</v>
      </c>
      <c r="B72" s="762"/>
      <c r="C72" s="762"/>
      <c r="D72" s="762"/>
      <c r="E72" s="762"/>
      <c r="F72" s="762"/>
      <c r="G72" s="762"/>
      <c r="H72" s="762"/>
      <c r="I72" s="762"/>
      <c r="J72" s="762"/>
      <c r="K72" s="762"/>
      <c r="L72" s="762"/>
      <c r="M72" s="762"/>
      <c r="N72" s="762"/>
      <c r="O72" s="762"/>
      <c r="P72" s="762"/>
      <c r="Q72" s="762"/>
      <c r="R72" s="762"/>
      <c r="S72" s="763"/>
      <c r="T72" s="764" t="s">
        <v>1659</v>
      </c>
      <c r="U72" s="770"/>
      <c r="V72" s="764" t="s">
        <v>1115</v>
      </c>
      <c r="W72" s="766"/>
      <c r="X72" s="766"/>
      <c r="Y72" s="766"/>
      <c r="Z72" s="765"/>
      <c r="AA72" s="764" t="s">
        <v>1115</v>
      </c>
      <c r="AB72" s="766"/>
      <c r="AC72" s="766"/>
      <c r="AD72" s="766"/>
      <c r="AE72" s="765"/>
      <c r="AF72" s="767"/>
      <c r="AG72" s="768"/>
      <c r="AH72" s="768"/>
      <c r="AI72" s="768"/>
      <c r="AJ72" s="769"/>
    </row>
    <row r="73" spans="1:36" s="734" customFormat="1" ht="24.75" customHeight="1">
      <c r="A73" s="761" t="s">
        <v>1170</v>
      </c>
      <c r="B73" s="762"/>
      <c r="C73" s="762"/>
      <c r="D73" s="762"/>
      <c r="E73" s="762"/>
      <c r="F73" s="762"/>
      <c r="G73" s="762"/>
      <c r="H73" s="762"/>
      <c r="I73" s="762"/>
      <c r="J73" s="762"/>
      <c r="K73" s="762"/>
      <c r="L73" s="762"/>
      <c r="M73" s="762"/>
      <c r="N73" s="762"/>
      <c r="O73" s="762"/>
      <c r="P73" s="762"/>
      <c r="Q73" s="762"/>
      <c r="R73" s="762"/>
      <c r="S73" s="763"/>
      <c r="T73" s="764" t="s">
        <v>1661</v>
      </c>
      <c r="U73" s="770"/>
      <c r="V73" s="764" t="s">
        <v>1115</v>
      </c>
      <c r="W73" s="766"/>
      <c r="X73" s="766"/>
      <c r="Y73" s="766"/>
      <c r="Z73" s="765"/>
      <c r="AA73" s="764" t="s">
        <v>1115</v>
      </c>
      <c r="AB73" s="766"/>
      <c r="AC73" s="766"/>
      <c r="AD73" s="766"/>
      <c r="AE73" s="765"/>
      <c r="AF73" s="767"/>
      <c r="AG73" s="768"/>
      <c r="AH73" s="768"/>
      <c r="AI73" s="768"/>
      <c r="AJ73" s="769"/>
    </row>
    <row r="74" spans="1:36" s="734" customFormat="1" ht="24.75" customHeight="1">
      <c r="A74" s="761" t="s">
        <v>1171</v>
      </c>
      <c r="B74" s="762"/>
      <c r="C74" s="762"/>
      <c r="D74" s="762"/>
      <c r="E74" s="762"/>
      <c r="F74" s="762"/>
      <c r="G74" s="762"/>
      <c r="H74" s="762"/>
      <c r="I74" s="762"/>
      <c r="J74" s="762"/>
      <c r="K74" s="762"/>
      <c r="L74" s="762"/>
      <c r="M74" s="762"/>
      <c r="N74" s="762"/>
      <c r="O74" s="762"/>
      <c r="P74" s="762"/>
      <c r="Q74" s="762"/>
      <c r="R74" s="762"/>
      <c r="S74" s="763"/>
      <c r="T74" s="764" t="s">
        <v>1663</v>
      </c>
      <c r="U74" s="770"/>
      <c r="V74" s="764" t="s">
        <v>1115</v>
      </c>
      <c r="W74" s="766"/>
      <c r="X74" s="766"/>
      <c r="Y74" s="766"/>
      <c r="Z74" s="765"/>
      <c r="AA74" s="764" t="s">
        <v>1115</v>
      </c>
      <c r="AB74" s="766"/>
      <c r="AC74" s="766"/>
      <c r="AD74" s="766"/>
      <c r="AE74" s="765"/>
      <c r="AF74" s="767"/>
      <c r="AG74" s="768"/>
      <c r="AH74" s="768"/>
      <c r="AI74" s="768"/>
      <c r="AJ74" s="769"/>
    </row>
    <row r="75" spans="1:36" s="734" customFormat="1" ht="24.75" customHeight="1">
      <c r="A75" s="771" t="s">
        <v>1172</v>
      </c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3"/>
      <c r="T75" s="774" t="s">
        <v>1665</v>
      </c>
      <c r="U75" s="775"/>
      <c r="V75" s="767"/>
      <c r="W75" s="768"/>
      <c r="X75" s="768"/>
      <c r="Y75" s="768"/>
      <c r="Z75" s="769"/>
      <c r="AA75" s="767"/>
      <c r="AB75" s="768"/>
      <c r="AC75" s="768"/>
      <c r="AD75" s="768"/>
      <c r="AE75" s="769"/>
      <c r="AF75" s="767"/>
      <c r="AG75" s="768"/>
      <c r="AH75" s="768"/>
      <c r="AI75" s="768"/>
      <c r="AJ75" s="769"/>
    </row>
    <row r="76" spans="1:36" s="734" customFormat="1" ht="24.75" customHeight="1">
      <c r="A76" s="771" t="s">
        <v>1173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  <c r="O76" s="762"/>
      <c r="P76" s="762"/>
      <c r="Q76" s="762"/>
      <c r="R76" s="762"/>
      <c r="S76" s="763"/>
      <c r="T76" s="774" t="s">
        <v>1667</v>
      </c>
      <c r="U76" s="775"/>
      <c r="V76" s="767"/>
      <c r="W76" s="768"/>
      <c r="X76" s="768"/>
      <c r="Y76" s="768"/>
      <c r="Z76" s="769"/>
      <c r="AA76" s="767"/>
      <c r="AB76" s="768"/>
      <c r="AC76" s="768"/>
      <c r="AD76" s="768"/>
      <c r="AE76" s="769"/>
      <c r="AF76" s="767"/>
      <c r="AG76" s="768"/>
      <c r="AH76" s="768"/>
      <c r="AI76" s="768"/>
      <c r="AJ76" s="769"/>
    </row>
    <row r="77" spans="1:36" s="787" customFormat="1" ht="24.75" customHeight="1">
      <c r="A77" s="776" t="s">
        <v>1174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O77" s="777"/>
      <c r="P77" s="777"/>
      <c r="Q77" s="777"/>
      <c r="R77" s="777"/>
      <c r="S77" s="778"/>
      <c r="T77" s="779" t="s">
        <v>1669</v>
      </c>
      <c r="U77" s="780"/>
      <c r="V77" s="781">
        <f>SUM(V34+V59+V76)</f>
        <v>78000</v>
      </c>
      <c r="W77" s="782"/>
      <c r="X77" s="782"/>
      <c r="Y77" s="782"/>
      <c r="Z77" s="783"/>
      <c r="AA77" s="784"/>
      <c r="AB77" s="785"/>
      <c r="AC77" s="785"/>
      <c r="AD77" s="785"/>
      <c r="AE77" s="786"/>
      <c r="AF77" s="784"/>
      <c r="AG77" s="785"/>
      <c r="AH77" s="785"/>
      <c r="AI77" s="785"/>
      <c r="AJ77" s="786"/>
    </row>
    <row r="78" spans="1:36" s="734" customFormat="1" ht="19.5" customHeight="1">
      <c r="A78" s="761" t="s">
        <v>1175</v>
      </c>
      <c r="B78" s="762"/>
      <c r="C78" s="762"/>
      <c r="D78" s="762"/>
      <c r="E78" s="762"/>
      <c r="F78" s="762"/>
      <c r="G78" s="762"/>
      <c r="H78" s="762"/>
      <c r="I78" s="762"/>
      <c r="J78" s="762"/>
      <c r="K78" s="762"/>
      <c r="L78" s="762"/>
      <c r="M78" s="762"/>
      <c r="N78" s="762"/>
      <c r="O78" s="762"/>
      <c r="P78" s="762"/>
      <c r="Q78" s="762"/>
      <c r="R78" s="762"/>
      <c r="S78" s="763"/>
      <c r="T78" s="764" t="s">
        <v>1671</v>
      </c>
      <c r="U78" s="770"/>
      <c r="V78" s="788"/>
      <c r="W78" s="789"/>
      <c r="X78" s="789"/>
      <c r="Y78" s="789"/>
      <c r="Z78" s="790"/>
      <c r="AA78" s="767"/>
      <c r="AB78" s="768"/>
      <c r="AC78" s="768"/>
      <c r="AD78" s="768"/>
      <c r="AE78" s="769"/>
      <c r="AF78" s="767"/>
      <c r="AG78" s="768"/>
      <c r="AH78" s="768"/>
      <c r="AI78" s="768"/>
      <c r="AJ78" s="769"/>
    </row>
    <row r="79" spans="1:36" s="734" customFormat="1" ht="19.5" customHeight="1">
      <c r="A79" s="761" t="s">
        <v>1176</v>
      </c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3"/>
      <c r="T79" s="764" t="s">
        <v>1673</v>
      </c>
      <c r="U79" s="770"/>
      <c r="V79" s="767"/>
      <c r="W79" s="768"/>
      <c r="X79" s="768"/>
      <c r="Y79" s="768"/>
      <c r="Z79" s="769"/>
      <c r="AA79" s="767"/>
      <c r="AB79" s="768"/>
      <c r="AC79" s="768"/>
      <c r="AD79" s="768"/>
      <c r="AE79" s="769"/>
      <c r="AF79" s="767"/>
      <c r="AG79" s="768"/>
      <c r="AH79" s="768"/>
      <c r="AI79" s="768"/>
      <c r="AJ79" s="769"/>
    </row>
    <row r="80" spans="1:36" s="734" customFormat="1" ht="19.5" customHeight="1">
      <c r="A80" s="761" t="s">
        <v>1918</v>
      </c>
      <c r="B80" s="762"/>
      <c r="C80" s="762"/>
      <c r="D80" s="762"/>
      <c r="E80" s="762"/>
      <c r="F80" s="762"/>
      <c r="G80" s="762"/>
      <c r="H80" s="762"/>
      <c r="I80" s="762"/>
      <c r="J80" s="762"/>
      <c r="K80" s="762"/>
      <c r="L80" s="762"/>
      <c r="M80" s="762"/>
      <c r="N80" s="762"/>
      <c r="O80" s="762"/>
      <c r="P80" s="762"/>
      <c r="Q80" s="762"/>
      <c r="R80" s="762"/>
      <c r="S80" s="763"/>
      <c r="T80" s="764" t="s">
        <v>1675</v>
      </c>
      <c r="U80" s="770"/>
      <c r="V80" s="764" t="s">
        <v>1115</v>
      </c>
      <c r="W80" s="766"/>
      <c r="X80" s="766"/>
      <c r="Y80" s="766"/>
      <c r="Z80" s="765"/>
      <c r="AA80" s="767"/>
      <c r="AB80" s="768"/>
      <c r="AC80" s="768"/>
      <c r="AD80" s="768"/>
      <c r="AE80" s="769"/>
      <c r="AF80" s="767"/>
      <c r="AG80" s="768"/>
      <c r="AH80" s="768"/>
      <c r="AI80" s="768"/>
      <c r="AJ80" s="769"/>
    </row>
    <row r="81" spans="1:36" s="734" customFormat="1" ht="19.5" customHeight="1">
      <c r="A81" s="771" t="s">
        <v>1177</v>
      </c>
      <c r="B81" s="762"/>
      <c r="C81" s="762"/>
      <c r="D81" s="762"/>
      <c r="E81" s="762"/>
      <c r="F81" s="762"/>
      <c r="G81" s="762"/>
      <c r="H81" s="762"/>
      <c r="I81" s="762"/>
      <c r="J81" s="762"/>
      <c r="K81" s="762"/>
      <c r="L81" s="762"/>
      <c r="M81" s="762"/>
      <c r="N81" s="762"/>
      <c r="O81" s="762"/>
      <c r="P81" s="762"/>
      <c r="Q81" s="762"/>
      <c r="R81" s="762"/>
      <c r="S81" s="763"/>
      <c r="T81" s="774" t="s">
        <v>1677</v>
      </c>
      <c r="U81" s="775"/>
      <c r="V81" s="788"/>
      <c r="W81" s="789"/>
      <c r="X81" s="789"/>
      <c r="Y81" s="789"/>
      <c r="Z81" s="790"/>
      <c r="AA81" s="767"/>
      <c r="AB81" s="768"/>
      <c r="AC81" s="768"/>
      <c r="AD81" s="768"/>
      <c r="AE81" s="769"/>
      <c r="AF81" s="767"/>
      <c r="AG81" s="768"/>
      <c r="AH81" s="768"/>
      <c r="AI81" s="768"/>
      <c r="AJ81" s="769"/>
    </row>
    <row r="82" spans="1:36" s="734" customFormat="1" ht="19.5" customHeight="1">
      <c r="A82" s="761" t="s">
        <v>1178</v>
      </c>
      <c r="B82" s="762"/>
      <c r="C82" s="762"/>
      <c r="D82" s="762"/>
      <c r="E82" s="762"/>
      <c r="F82" s="762"/>
      <c r="G82" s="762"/>
      <c r="H82" s="762"/>
      <c r="I82" s="762"/>
      <c r="J82" s="762"/>
      <c r="K82" s="762"/>
      <c r="L82" s="762"/>
      <c r="M82" s="762"/>
      <c r="N82" s="762"/>
      <c r="O82" s="762"/>
      <c r="P82" s="762"/>
      <c r="Q82" s="762"/>
      <c r="R82" s="762"/>
      <c r="S82" s="763"/>
      <c r="T82" s="764" t="s">
        <v>1679</v>
      </c>
      <c r="U82" s="770"/>
      <c r="V82" s="767"/>
      <c r="W82" s="768"/>
      <c r="X82" s="768"/>
      <c r="Y82" s="768"/>
      <c r="Z82" s="769"/>
      <c r="AA82" s="767"/>
      <c r="AB82" s="768"/>
      <c r="AC82" s="768"/>
      <c r="AD82" s="768"/>
      <c r="AE82" s="769"/>
      <c r="AF82" s="767"/>
      <c r="AG82" s="768"/>
      <c r="AH82" s="768"/>
      <c r="AI82" s="768"/>
      <c r="AJ82" s="769"/>
    </row>
    <row r="83" spans="1:36" s="734" customFormat="1" ht="19.5" customHeight="1">
      <c r="A83" s="761" t="s">
        <v>1179</v>
      </c>
      <c r="B83" s="762"/>
      <c r="C83" s="762"/>
      <c r="D83" s="762"/>
      <c r="E83" s="762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762"/>
      <c r="Q83" s="762"/>
      <c r="R83" s="762"/>
      <c r="S83" s="763"/>
      <c r="T83" s="764" t="s">
        <v>1681</v>
      </c>
      <c r="U83" s="770"/>
      <c r="V83" s="767"/>
      <c r="W83" s="768"/>
      <c r="X83" s="768"/>
      <c r="Y83" s="768"/>
      <c r="Z83" s="769"/>
      <c r="AA83" s="767"/>
      <c r="AB83" s="768"/>
      <c r="AC83" s="768"/>
      <c r="AD83" s="768"/>
      <c r="AE83" s="769"/>
      <c r="AF83" s="767"/>
      <c r="AG83" s="768"/>
      <c r="AH83" s="768"/>
      <c r="AI83" s="768"/>
      <c r="AJ83" s="769"/>
    </row>
    <row r="84" spans="1:36" s="734" customFormat="1" ht="19.5" customHeight="1">
      <c r="A84" s="761" t="s">
        <v>1180</v>
      </c>
      <c r="B84" s="762"/>
      <c r="C84" s="762"/>
      <c r="D84" s="762"/>
      <c r="E84" s="762"/>
      <c r="F84" s="762"/>
      <c r="G84" s="762"/>
      <c r="H84" s="762"/>
      <c r="I84" s="762"/>
      <c r="J84" s="762"/>
      <c r="K84" s="762"/>
      <c r="L84" s="762"/>
      <c r="M84" s="762"/>
      <c r="N84" s="762"/>
      <c r="O84" s="762"/>
      <c r="P84" s="762"/>
      <c r="Q84" s="762"/>
      <c r="R84" s="762"/>
      <c r="S84" s="763"/>
      <c r="T84" s="764" t="s">
        <v>1683</v>
      </c>
      <c r="U84" s="770"/>
      <c r="V84" s="767"/>
      <c r="W84" s="768"/>
      <c r="X84" s="768"/>
      <c r="Y84" s="768"/>
      <c r="Z84" s="769"/>
      <c r="AA84" s="767"/>
      <c r="AB84" s="768"/>
      <c r="AC84" s="768"/>
      <c r="AD84" s="768"/>
      <c r="AE84" s="769"/>
      <c r="AF84" s="767"/>
      <c r="AG84" s="768"/>
      <c r="AH84" s="768"/>
      <c r="AI84" s="768"/>
      <c r="AJ84" s="769"/>
    </row>
    <row r="85" spans="1:36" s="734" customFormat="1" ht="19.5" customHeight="1">
      <c r="A85" s="761" t="s">
        <v>1181</v>
      </c>
      <c r="B85" s="762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3"/>
      <c r="T85" s="764" t="s">
        <v>1793</v>
      </c>
      <c r="U85" s="770"/>
      <c r="V85" s="767"/>
      <c r="W85" s="768"/>
      <c r="X85" s="768"/>
      <c r="Y85" s="768"/>
      <c r="Z85" s="769"/>
      <c r="AA85" s="767"/>
      <c r="AB85" s="768"/>
      <c r="AC85" s="768"/>
      <c r="AD85" s="768"/>
      <c r="AE85" s="769"/>
      <c r="AF85" s="767"/>
      <c r="AG85" s="768"/>
      <c r="AH85" s="768"/>
      <c r="AI85" s="768"/>
      <c r="AJ85" s="769"/>
    </row>
    <row r="86" spans="1:36" s="734" customFormat="1" ht="19.5" customHeight="1">
      <c r="A86" s="761" t="s">
        <v>1182</v>
      </c>
      <c r="B86" s="762"/>
      <c r="C86" s="762"/>
      <c r="D86" s="762"/>
      <c r="E86" s="762"/>
      <c r="F86" s="762"/>
      <c r="G86" s="762"/>
      <c r="H86" s="762"/>
      <c r="I86" s="762"/>
      <c r="J86" s="762"/>
      <c r="K86" s="762"/>
      <c r="L86" s="762"/>
      <c r="M86" s="762"/>
      <c r="N86" s="762"/>
      <c r="O86" s="762"/>
      <c r="P86" s="762"/>
      <c r="Q86" s="762"/>
      <c r="R86" s="762"/>
      <c r="S86" s="763"/>
      <c r="T86" s="764" t="s">
        <v>1795</v>
      </c>
      <c r="U86" s="770"/>
      <c r="V86" s="767"/>
      <c r="W86" s="768"/>
      <c r="X86" s="768"/>
      <c r="Y86" s="768"/>
      <c r="Z86" s="769"/>
      <c r="AA86" s="767"/>
      <c r="AB86" s="768"/>
      <c r="AC86" s="768"/>
      <c r="AD86" s="768"/>
      <c r="AE86" s="769"/>
      <c r="AF86" s="767"/>
      <c r="AG86" s="768"/>
      <c r="AH86" s="768"/>
      <c r="AI86" s="768"/>
      <c r="AJ86" s="769"/>
    </row>
    <row r="87" spans="1:36" s="734" customFormat="1" ht="19.5" customHeight="1">
      <c r="A87" s="771" t="s">
        <v>1183</v>
      </c>
      <c r="B87" s="762"/>
      <c r="C87" s="762"/>
      <c r="D87" s="762"/>
      <c r="E87" s="762"/>
      <c r="F87" s="762"/>
      <c r="G87" s="762"/>
      <c r="H87" s="762"/>
      <c r="I87" s="762"/>
      <c r="J87" s="762"/>
      <c r="K87" s="762"/>
      <c r="L87" s="762"/>
      <c r="M87" s="762"/>
      <c r="N87" s="762"/>
      <c r="O87" s="762"/>
      <c r="P87" s="762"/>
      <c r="Q87" s="762"/>
      <c r="R87" s="762"/>
      <c r="S87" s="763"/>
      <c r="T87" s="774" t="s">
        <v>1797</v>
      </c>
      <c r="U87" s="775"/>
      <c r="V87" s="767"/>
      <c r="W87" s="768"/>
      <c r="X87" s="768"/>
      <c r="Y87" s="768"/>
      <c r="Z87" s="769"/>
      <c r="AA87" s="767"/>
      <c r="AB87" s="768"/>
      <c r="AC87" s="768"/>
      <c r="AD87" s="768"/>
      <c r="AE87" s="769"/>
      <c r="AF87" s="767"/>
      <c r="AG87" s="768"/>
      <c r="AH87" s="768"/>
      <c r="AI87" s="768"/>
      <c r="AJ87" s="769"/>
    </row>
    <row r="88" spans="1:36" s="734" customFormat="1" ht="19.5" customHeight="1">
      <c r="A88" s="761" t="s">
        <v>1184</v>
      </c>
      <c r="B88" s="762"/>
      <c r="C88" s="762"/>
      <c r="D88" s="762"/>
      <c r="E88" s="762"/>
      <c r="F88" s="762"/>
      <c r="G88" s="762"/>
      <c r="H88" s="762"/>
      <c r="I88" s="762"/>
      <c r="J88" s="762"/>
      <c r="K88" s="762"/>
      <c r="L88" s="762"/>
      <c r="M88" s="762"/>
      <c r="N88" s="762"/>
      <c r="O88" s="762"/>
      <c r="P88" s="762"/>
      <c r="Q88" s="762"/>
      <c r="R88" s="762"/>
      <c r="S88" s="763"/>
      <c r="T88" s="764" t="s">
        <v>1799</v>
      </c>
      <c r="U88" s="770"/>
      <c r="V88" s="767"/>
      <c r="W88" s="768"/>
      <c r="X88" s="768"/>
      <c r="Y88" s="768"/>
      <c r="Z88" s="769"/>
      <c r="AA88" s="767"/>
      <c r="AB88" s="768"/>
      <c r="AC88" s="768"/>
      <c r="AD88" s="768"/>
      <c r="AE88" s="769"/>
      <c r="AF88" s="767"/>
      <c r="AG88" s="768"/>
      <c r="AH88" s="768"/>
      <c r="AI88" s="768"/>
      <c r="AJ88" s="769"/>
    </row>
    <row r="89" spans="1:36" s="734" customFormat="1" ht="19.5" customHeight="1">
      <c r="A89" s="761" t="s">
        <v>1185</v>
      </c>
      <c r="B89" s="762"/>
      <c r="C89" s="762"/>
      <c r="D89" s="762"/>
      <c r="E89" s="762"/>
      <c r="F89" s="762"/>
      <c r="G89" s="762"/>
      <c r="H89" s="762"/>
      <c r="I89" s="762"/>
      <c r="J89" s="762"/>
      <c r="K89" s="762"/>
      <c r="L89" s="762"/>
      <c r="M89" s="762"/>
      <c r="N89" s="762"/>
      <c r="O89" s="762"/>
      <c r="P89" s="762"/>
      <c r="Q89" s="762"/>
      <c r="R89" s="762"/>
      <c r="S89" s="763"/>
      <c r="T89" s="764" t="s">
        <v>1801</v>
      </c>
      <c r="U89" s="770"/>
      <c r="V89" s="767"/>
      <c r="W89" s="768"/>
      <c r="X89" s="768"/>
      <c r="Y89" s="768"/>
      <c r="Z89" s="769"/>
      <c r="AA89" s="767"/>
      <c r="AB89" s="768"/>
      <c r="AC89" s="768"/>
      <c r="AD89" s="768"/>
      <c r="AE89" s="769"/>
      <c r="AF89" s="767"/>
      <c r="AG89" s="768"/>
      <c r="AH89" s="768"/>
      <c r="AI89" s="768"/>
      <c r="AJ89" s="769"/>
    </row>
    <row r="90" spans="1:36" ht="19.5" customHeight="1">
      <c r="A90" s="771" t="s">
        <v>1186</v>
      </c>
      <c r="B90" s="762"/>
      <c r="C90" s="762"/>
      <c r="D90" s="762"/>
      <c r="E90" s="762"/>
      <c r="F90" s="762"/>
      <c r="G90" s="762"/>
      <c r="H90" s="762"/>
      <c r="I90" s="762"/>
      <c r="J90" s="762"/>
      <c r="K90" s="762"/>
      <c r="L90" s="762"/>
      <c r="M90" s="762"/>
      <c r="N90" s="762"/>
      <c r="O90" s="762"/>
      <c r="P90" s="762"/>
      <c r="Q90" s="762"/>
      <c r="R90" s="762"/>
      <c r="S90" s="763"/>
      <c r="T90" s="774" t="s">
        <v>1803</v>
      </c>
      <c r="U90" s="775"/>
      <c r="V90" s="767"/>
      <c r="W90" s="768"/>
      <c r="X90" s="768"/>
      <c r="Y90" s="768"/>
      <c r="Z90" s="769"/>
      <c r="AA90" s="767"/>
      <c r="AB90" s="768"/>
      <c r="AC90" s="768"/>
      <c r="AD90" s="768"/>
      <c r="AE90" s="769"/>
      <c r="AF90" s="767"/>
      <c r="AG90" s="768"/>
      <c r="AH90" s="768"/>
      <c r="AI90" s="768"/>
      <c r="AJ90" s="769"/>
    </row>
    <row r="91" spans="1:36" s="734" customFormat="1" ht="19.5" customHeight="1">
      <c r="A91" s="771" t="s">
        <v>1187</v>
      </c>
      <c r="B91" s="762"/>
      <c r="C91" s="762"/>
      <c r="D91" s="762"/>
      <c r="E91" s="762"/>
      <c r="F91" s="762"/>
      <c r="G91" s="762"/>
      <c r="H91" s="762"/>
      <c r="I91" s="762"/>
      <c r="J91" s="762"/>
      <c r="K91" s="762"/>
      <c r="L91" s="762"/>
      <c r="M91" s="762"/>
      <c r="N91" s="762"/>
      <c r="O91" s="762"/>
      <c r="P91" s="762"/>
      <c r="Q91" s="762"/>
      <c r="R91" s="762"/>
      <c r="S91" s="763"/>
      <c r="T91" s="774" t="s">
        <v>1805</v>
      </c>
      <c r="U91" s="775"/>
      <c r="V91" s="767"/>
      <c r="W91" s="768"/>
      <c r="X91" s="768"/>
      <c r="Y91" s="768"/>
      <c r="Z91" s="769"/>
      <c r="AA91" s="767"/>
      <c r="AB91" s="768"/>
      <c r="AC91" s="768"/>
      <c r="AD91" s="768"/>
      <c r="AE91" s="769"/>
      <c r="AF91" s="767"/>
      <c r="AG91" s="768"/>
      <c r="AH91" s="768"/>
      <c r="AI91" s="768"/>
      <c r="AJ91" s="769"/>
    </row>
    <row r="92" spans="1:36" s="734" customFormat="1" ht="19.5" customHeight="1">
      <c r="A92" s="761" t="s">
        <v>1188</v>
      </c>
      <c r="B92" s="762"/>
      <c r="C92" s="762"/>
      <c r="D92" s="762"/>
      <c r="E92" s="762"/>
      <c r="F92" s="762"/>
      <c r="G92" s="762"/>
      <c r="H92" s="762"/>
      <c r="I92" s="762"/>
      <c r="J92" s="762"/>
      <c r="K92" s="762"/>
      <c r="L92" s="762"/>
      <c r="M92" s="762"/>
      <c r="N92" s="762"/>
      <c r="O92" s="762"/>
      <c r="P92" s="762"/>
      <c r="Q92" s="762"/>
      <c r="R92" s="762"/>
      <c r="S92" s="763"/>
      <c r="T92" s="764" t="s">
        <v>1807</v>
      </c>
      <c r="U92" s="770"/>
      <c r="V92" s="767"/>
      <c r="W92" s="768"/>
      <c r="X92" s="768"/>
      <c r="Y92" s="768"/>
      <c r="Z92" s="769"/>
      <c r="AA92" s="767"/>
      <c r="AB92" s="768"/>
      <c r="AC92" s="768"/>
      <c r="AD92" s="768"/>
      <c r="AE92" s="769"/>
      <c r="AF92" s="767"/>
      <c r="AG92" s="768"/>
      <c r="AH92" s="768"/>
      <c r="AI92" s="768"/>
      <c r="AJ92" s="769"/>
    </row>
    <row r="93" spans="1:36" s="734" customFormat="1" ht="19.5" customHeight="1">
      <c r="A93" s="761" t="s">
        <v>1189</v>
      </c>
      <c r="B93" s="762"/>
      <c r="C93" s="762"/>
      <c r="D93" s="762"/>
      <c r="E93" s="762"/>
      <c r="F93" s="762"/>
      <c r="G93" s="762"/>
      <c r="H93" s="762"/>
      <c r="I93" s="762"/>
      <c r="J93" s="762"/>
      <c r="K93" s="762"/>
      <c r="L93" s="762"/>
      <c r="M93" s="762"/>
      <c r="N93" s="762"/>
      <c r="O93" s="762"/>
      <c r="P93" s="762"/>
      <c r="Q93" s="762"/>
      <c r="R93" s="762"/>
      <c r="S93" s="763"/>
      <c r="T93" s="764" t="s">
        <v>1809</v>
      </c>
      <c r="U93" s="770"/>
      <c r="V93" s="767"/>
      <c r="W93" s="768"/>
      <c r="X93" s="768"/>
      <c r="Y93" s="768"/>
      <c r="Z93" s="769"/>
      <c r="AA93" s="767"/>
      <c r="AB93" s="768"/>
      <c r="AC93" s="768"/>
      <c r="AD93" s="768"/>
      <c r="AE93" s="769"/>
      <c r="AF93" s="767"/>
      <c r="AG93" s="768"/>
      <c r="AH93" s="768"/>
      <c r="AI93" s="768"/>
      <c r="AJ93" s="769"/>
    </row>
    <row r="94" spans="1:36" ht="19.5" customHeight="1">
      <c r="A94" s="761" t="s">
        <v>1190</v>
      </c>
      <c r="B94" s="762"/>
      <c r="C94" s="762"/>
      <c r="D94" s="762"/>
      <c r="E94" s="762"/>
      <c r="F94" s="762"/>
      <c r="G94" s="762"/>
      <c r="H94" s="762"/>
      <c r="I94" s="762"/>
      <c r="J94" s="762"/>
      <c r="K94" s="762"/>
      <c r="L94" s="762"/>
      <c r="M94" s="762"/>
      <c r="N94" s="762"/>
      <c r="O94" s="762"/>
      <c r="P94" s="762"/>
      <c r="Q94" s="762"/>
      <c r="R94" s="762"/>
      <c r="S94" s="763"/>
      <c r="T94" s="764" t="s">
        <v>1811</v>
      </c>
      <c r="U94" s="770"/>
      <c r="V94" s="767"/>
      <c r="W94" s="768"/>
      <c r="X94" s="768"/>
      <c r="Y94" s="768"/>
      <c r="Z94" s="769"/>
      <c r="AA94" s="767"/>
      <c r="AB94" s="768"/>
      <c r="AC94" s="768"/>
      <c r="AD94" s="768"/>
      <c r="AE94" s="769"/>
      <c r="AF94" s="767"/>
      <c r="AG94" s="768"/>
      <c r="AH94" s="768"/>
      <c r="AI94" s="768"/>
      <c r="AJ94" s="769"/>
    </row>
    <row r="95" spans="1:36" ht="19.5" customHeight="1">
      <c r="A95" s="771" t="s">
        <v>1191</v>
      </c>
      <c r="B95" s="762"/>
      <c r="C95" s="762"/>
      <c r="D95" s="762"/>
      <c r="E95" s="762"/>
      <c r="F95" s="762"/>
      <c r="G95" s="762"/>
      <c r="H95" s="762"/>
      <c r="I95" s="762"/>
      <c r="J95" s="762"/>
      <c r="K95" s="762"/>
      <c r="L95" s="762"/>
      <c r="M95" s="762"/>
      <c r="N95" s="762"/>
      <c r="O95" s="762"/>
      <c r="P95" s="762"/>
      <c r="Q95" s="762"/>
      <c r="R95" s="762"/>
      <c r="S95" s="763"/>
      <c r="T95" s="774" t="s">
        <v>1813</v>
      </c>
      <c r="U95" s="775"/>
      <c r="V95" s="767"/>
      <c r="W95" s="768"/>
      <c r="X95" s="768"/>
      <c r="Y95" s="768"/>
      <c r="Z95" s="769"/>
      <c r="AA95" s="767"/>
      <c r="AB95" s="768"/>
      <c r="AC95" s="768"/>
      <c r="AD95" s="768"/>
      <c r="AE95" s="769"/>
      <c r="AF95" s="767"/>
      <c r="AG95" s="768"/>
      <c r="AH95" s="768"/>
      <c r="AI95" s="768"/>
      <c r="AJ95" s="769"/>
    </row>
    <row r="96" spans="1:36" ht="19.5" customHeight="1">
      <c r="A96" s="771" t="s">
        <v>1192</v>
      </c>
      <c r="B96" s="762"/>
      <c r="C96" s="762"/>
      <c r="D96" s="762"/>
      <c r="E96" s="762"/>
      <c r="F96" s="762"/>
      <c r="G96" s="762"/>
      <c r="H96" s="762"/>
      <c r="I96" s="762"/>
      <c r="J96" s="762"/>
      <c r="K96" s="762"/>
      <c r="L96" s="762"/>
      <c r="M96" s="762"/>
      <c r="N96" s="762"/>
      <c r="O96" s="762"/>
      <c r="P96" s="762"/>
      <c r="Q96" s="762"/>
      <c r="R96" s="762"/>
      <c r="S96" s="763"/>
      <c r="T96" s="774" t="s">
        <v>1815</v>
      </c>
      <c r="U96" s="775"/>
      <c r="V96" s="767"/>
      <c r="W96" s="768"/>
      <c r="X96" s="768"/>
      <c r="Y96" s="768"/>
      <c r="Z96" s="769"/>
      <c r="AA96" s="767"/>
      <c r="AB96" s="768"/>
      <c r="AC96" s="768"/>
      <c r="AD96" s="768"/>
      <c r="AE96" s="769"/>
      <c r="AF96" s="767"/>
      <c r="AG96" s="768"/>
      <c r="AH96" s="768"/>
      <c r="AI96" s="768"/>
      <c r="AJ96" s="769"/>
    </row>
    <row r="97" spans="1:36" ht="19.5" customHeight="1">
      <c r="A97" s="761" t="s">
        <v>1193</v>
      </c>
      <c r="B97" s="762"/>
      <c r="C97" s="762"/>
      <c r="D97" s="762"/>
      <c r="E97" s="762"/>
      <c r="F97" s="762"/>
      <c r="G97" s="762"/>
      <c r="H97" s="762"/>
      <c r="I97" s="762"/>
      <c r="J97" s="762"/>
      <c r="K97" s="762"/>
      <c r="L97" s="762"/>
      <c r="M97" s="762"/>
      <c r="N97" s="762"/>
      <c r="O97" s="762"/>
      <c r="P97" s="762"/>
      <c r="Q97" s="762"/>
      <c r="R97" s="762"/>
      <c r="S97" s="763"/>
      <c r="T97" s="764" t="s">
        <v>1817</v>
      </c>
      <c r="U97" s="770"/>
      <c r="V97" s="767"/>
      <c r="W97" s="768"/>
      <c r="X97" s="768"/>
      <c r="Y97" s="768"/>
      <c r="Z97" s="769"/>
      <c r="AA97" s="767"/>
      <c r="AB97" s="768"/>
      <c r="AC97" s="768"/>
      <c r="AD97" s="768"/>
      <c r="AE97" s="769"/>
      <c r="AF97" s="767"/>
      <c r="AG97" s="768"/>
      <c r="AH97" s="768"/>
      <c r="AI97" s="768"/>
      <c r="AJ97" s="769"/>
    </row>
    <row r="98" spans="1:36" ht="19.5" customHeight="1">
      <c r="A98" s="791" t="s">
        <v>1194</v>
      </c>
      <c r="B98" s="792"/>
      <c r="C98" s="792"/>
      <c r="D98" s="792"/>
      <c r="E98" s="792"/>
      <c r="F98" s="792"/>
      <c r="G98" s="792"/>
      <c r="H98" s="792"/>
      <c r="I98" s="792"/>
      <c r="J98" s="792"/>
      <c r="K98" s="792"/>
      <c r="L98" s="792"/>
      <c r="M98" s="792"/>
      <c r="N98" s="792"/>
      <c r="O98" s="792"/>
      <c r="P98" s="792"/>
      <c r="Q98" s="792"/>
      <c r="R98" s="792"/>
      <c r="S98" s="793"/>
      <c r="T98" s="764" t="s">
        <v>1819</v>
      </c>
      <c r="U98" s="770"/>
      <c r="V98" s="767"/>
      <c r="W98" s="768"/>
      <c r="X98" s="768"/>
      <c r="Y98" s="768"/>
      <c r="Z98" s="769"/>
      <c r="AA98" s="767"/>
      <c r="AB98" s="768"/>
      <c r="AC98" s="768"/>
      <c r="AD98" s="768"/>
      <c r="AE98" s="769"/>
      <c r="AF98" s="767"/>
      <c r="AG98" s="768"/>
      <c r="AH98" s="768"/>
      <c r="AI98" s="768"/>
      <c r="AJ98" s="769"/>
    </row>
    <row r="99" spans="1:36" ht="19.5" customHeight="1">
      <c r="A99" s="761" t="s">
        <v>1195</v>
      </c>
      <c r="B99" s="762"/>
      <c r="C99" s="762"/>
      <c r="D99" s="762"/>
      <c r="E99" s="762"/>
      <c r="F99" s="762"/>
      <c r="G99" s="762"/>
      <c r="H99" s="762"/>
      <c r="I99" s="762"/>
      <c r="J99" s="762"/>
      <c r="K99" s="762"/>
      <c r="L99" s="762"/>
      <c r="M99" s="762"/>
      <c r="N99" s="762"/>
      <c r="O99" s="762"/>
      <c r="P99" s="762"/>
      <c r="Q99" s="762"/>
      <c r="R99" s="762"/>
      <c r="S99" s="763"/>
      <c r="T99" s="764" t="s">
        <v>1821</v>
      </c>
      <c r="U99" s="770"/>
      <c r="V99" s="767"/>
      <c r="W99" s="768"/>
      <c r="X99" s="768"/>
      <c r="Y99" s="768"/>
      <c r="Z99" s="769"/>
      <c r="AA99" s="767"/>
      <c r="AB99" s="768"/>
      <c r="AC99" s="768"/>
      <c r="AD99" s="768"/>
      <c r="AE99" s="769"/>
      <c r="AF99" s="767"/>
      <c r="AG99" s="768"/>
      <c r="AH99" s="768"/>
      <c r="AI99" s="768"/>
      <c r="AJ99" s="769"/>
    </row>
    <row r="100" spans="1:36" ht="19.5" customHeight="1">
      <c r="A100" s="761" t="s">
        <v>1196</v>
      </c>
      <c r="B100" s="762"/>
      <c r="C100" s="762"/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3"/>
      <c r="T100" s="764" t="s">
        <v>1823</v>
      </c>
      <c r="U100" s="770"/>
      <c r="V100" s="767"/>
      <c r="W100" s="768"/>
      <c r="X100" s="768"/>
      <c r="Y100" s="768"/>
      <c r="Z100" s="769"/>
      <c r="AA100" s="767"/>
      <c r="AB100" s="768"/>
      <c r="AC100" s="768"/>
      <c r="AD100" s="768"/>
      <c r="AE100" s="769"/>
      <c r="AF100" s="767"/>
      <c r="AG100" s="768"/>
      <c r="AH100" s="768"/>
      <c r="AI100" s="768"/>
      <c r="AJ100" s="769"/>
    </row>
    <row r="101" spans="1:36" s="734" customFormat="1" ht="19.5" customHeight="1">
      <c r="A101" s="761" t="s">
        <v>1197</v>
      </c>
      <c r="B101" s="762"/>
      <c r="C101" s="762"/>
      <c r="D101" s="762"/>
      <c r="E101" s="762"/>
      <c r="F101" s="762"/>
      <c r="G101" s="762"/>
      <c r="H101" s="762"/>
      <c r="I101" s="762"/>
      <c r="J101" s="762"/>
      <c r="K101" s="762"/>
      <c r="L101" s="762"/>
      <c r="M101" s="762"/>
      <c r="N101" s="762"/>
      <c r="O101" s="762"/>
      <c r="P101" s="762"/>
      <c r="Q101" s="762"/>
      <c r="R101" s="762"/>
      <c r="S101" s="763"/>
      <c r="T101" s="764" t="s">
        <v>1825</v>
      </c>
      <c r="U101" s="770"/>
      <c r="V101" s="767"/>
      <c r="W101" s="768"/>
      <c r="X101" s="768"/>
      <c r="Y101" s="768"/>
      <c r="Z101" s="769"/>
      <c r="AA101" s="767"/>
      <c r="AB101" s="768"/>
      <c r="AC101" s="768"/>
      <c r="AD101" s="768"/>
      <c r="AE101" s="769"/>
      <c r="AF101" s="767"/>
      <c r="AG101" s="768"/>
      <c r="AH101" s="768"/>
      <c r="AI101" s="768"/>
      <c r="AJ101" s="769"/>
    </row>
    <row r="102" spans="1:36" s="734" customFormat="1" ht="19.5" customHeight="1">
      <c r="A102" s="761" t="s">
        <v>1198</v>
      </c>
      <c r="B102" s="762"/>
      <c r="C102" s="762"/>
      <c r="D102" s="762"/>
      <c r="E102" s="762"/>
      <c r="F102" s="762"/>
      <c r="G102" s="762"/>
      <c r="H102" s="762"/>
      <c r="I102" s="762"/>
      <c r="J102" s="762"/>
      <c r="K102" s="762"/>
      <c r="L102" s="762"/>
      <c r="M102" s="762"/>
      <c r="N102" s="762"/>
      <c r="O102" s="762"/>
      <c r="P102" s="762"/>
      <c r="Q102" s="762"/>
      <c r="R102" s="762"/>
      <c r="S102" s="763"/>
      <c r="T102" s="764" t="s">
        <v>1827</v>
      </c>
      <c r="U102" s="770"/>
      <c r="V102" s="767"/>
      <c r="W102" s="768"/>
      <c r="X102" s="768"/>
      <c r="Y102" s="768"/>
      <c r="Z102" s="769"/>
      <c r="AA102" s="767"/>
      <c r="AB102" s="768"/>
      <c r="AC102" s="768"/>
      <c r="AD102" s="768"/>
      <c r="AE102" s="769"/>
      <c r="AF102" s="767"/>
      <c r="AG102" s="768"/>
      <c r="AH102" s="768"/>
      <c r="AI102" s="768"/>
      <c r="AJ102" s="769"/>
    </row>
    <row r="103" spans="1:36" ht="19.5" customHeight="1">
      <c r="A103" s="771" t="s">
        <v>1199</v>
      </c>
      <c r="B103" s="762"/>
      <c r="C103" s="762"/>
      <c r="D103" s="762"/>
      <c r="E103" s="762"/>
      <c r="F103" s="762"/>
      <c r="G103" s="762"/>
      <c r="H103" s="762"/>
      <c r="I103" s="762"/>
      <c r="J103" s="762"/>
      <c r="K103" s="762"/>
      <c r="L103" s="762"/>
      <c r="M103" s="762"/>
      <c r="N103" s="762"/>
      <c r="O103" s="762"/>
      <c r="P103" s="762"/>
      <c r="Q103" s="762"/>
      <c r="R103" s="762"/>
      <c r="S103" s="763"/>
      <c r="T103" s="774" t="s">
        <v>1829</v>
      </c>
      <c r="U103" s="775"/>
      <c r="V103" s="767"/>
      <c r="W103" s="768"/>
      <c r="X103" s="768"/>
      <c r="Y103" s="768"/>
      <c r="Z103" s="769"/>
      <c r="AA103" s="767"/>
      <c r="AB103" s="768"/>
      <c r="AC103" s="768"/>
      <c r="AD103" s="768"/>
      <c r="AE103" s="769"/>
      <c r="AF103" s="767"/>
      <c r="AG103" s="768"/>
      <c r="AH103" s="768"/>
      <c r="AI103" s="768"/>
      <c r="AJ103" s="769"/>
    </row>
    <row r="104" spans="1:36" ht="19.5" customHeight="1">
      <c r="A104" s="771" t="s">
        <v>1200</v>
      </c>
      <c r="B104" s="762"/>
      <c r="C104" s="762"/>
      <c r="D104" s="762"/>
      <c r="E104" s="762"/>
      <c r="F104" s="762"/>
      <c r="G104" s="762"/>
      <c r="H104" s="762"/>
      <c r="I104" s="762"/>
      <c r="J104" s="762"/>
      <c r="K104" s="762"/>
      <c r="L104" s="762"/>
      <c r="M104" s="762"/>
      <c r="N104" s="762"/>
      <c r="O104" s="762"/>
      <c r="P104" s="762"/>
      <c r="Q104" s="762"/>
      <c r="R104" s="762"/>
      <c r="S104" s="763"/>
      <c r="T104" s="774" t="s">
        <v>1831</v>
      </c>
      <c r="U104" s="775"/>
      <c r="V104" s="767"/>
      <c r="W104" s="768"/>
      <c r="X104" s="768"/>
      <c r="Y104" s="768"/>
      <c r="Z104" s="769"/>
      <c r="AA104" s="767"/>
      <c r="AB104" s="768"/>
      <c r="AC104" s="768"/>
      <c r="AD104" s="768"/>
      <c r="AE104" s="769"/>
      <c r="AF104" s="767"/>
      <c r="AG104" s="768"/>
      <c r="AH104" s="768"/>
      <c r="AI104" s="768"/>
      <c r="AJ104" s="769"/>
    </row>
    <row r="105" spans="1:36" ht="24.75" customHeight="1">
      <c r="A105" s="761" t="s">
        <v>1201</v>
      </c>
      <c r="B105" s="762"/>
      <c r="C105" s="762"/>
      <c r="D105" s="762"/>
      <c r="E105" s="762"/>
      <c r="F105" s="762"/>
      <c r="G105" s="762"/>
      <c r="H105" s="762"/>
      <c r="I105" s="762"/>
      <c r="J105" s="762"/>
      <c r="K105" s="762"/>
      <c r="L105" s="762"/>
      <c r="M105" s="762"/>
      <c r="N105" s="762"/>
      <c r="O105" s="762"/>
      <c r="P105" s="762"/>
      <c r="Q105" s="762"/>
      <c r="R105" s="762"/>
      <c r="S105" s="763"/>
      <c r="T105" s="764" t="s">
        <v>1833</v>
      </c>
      <c r="U105" s="770"/>
      <c r="V105" s="764" t="s">
        <v>1115</v>
      </c>
      <c r="W105" s="766"/>
      <c r="X105" s="766"/>
      <c r="Y105" s="766"/>
      <c r="Z105" s="765"/>
      <c r="AA105" s="764" t="s">
        <v>1115</v>
      </c>
      <c r="AB105" s="766"/>
      <c r="AC105" s="766"/>
      <c r="AD105" s="766"/>
      <c r="AE105" s="765"/>
      <c r="AF105" s="767"/>
      <c r="AG105" s="768"/>
      <c r="AH105" s="768"/>
      <c r="AI105" s="768"/>
      <c r="AJ105" s="769"/>
    </row>
    <row r="106" spans="1:36" ht="24.75" customHeight="1">
      <c r="A106" s="761" t="s">
        <v>1202</v>
      </c>
      <c r="B106" s="762"/>
      <c r="C106" s="762"/>
      <c r="D106" s="762"/>
      <c r="E106" s="762"/>
      <c r="F106" s="762"/>
      <c r="G106" s="762"/>
      <c r="H106" s="762"/>
      <c r="I106" s="762"/>
      <c r="J106" s="762"/>
      <c r="K106" s="762"/>
      <c r="L106" s="762"/>
      <c r="M106" s="762"/>
      <c r="N106" s="762"/>
      <c r="O106" s="762"/>
      <c r="P106" s="762"/>
      <c r="Q106" s="762"/>
      <c r="R106" s="762"/>
      <c r="S106" s="763"/>
      <c r="T106" s="764" t="s">
        <v>1835</v>
      </c>
      <c r="U106" s="770"/>
      <c r="V106" s="764" t="s">
        <v>1115</v>
      </c>
      <c r="W106" s="766"/>
      <c r="X106" s="766"/>
      <c r="Y106" s="766"/>
      <c r="Z106" s="765"/>
      <c r="AA106" s="764" t="s">
        <v>1115</v>
      </c>
      <c r="AB106" s="766"/>
      <c r="AC106" s="766"/>
      <c r="AD106" s="766"/>
      <c r="AE106" s="765"/>
      <c r="AF106" s="767"/>
      <c r="AG106" s="768"/>
      <c r="AH106" s="768"/>
      <c r="AI106" s="768"/>
      <c r="AJ106" s="769"/>
    </row>
    <row r="107" spans="1:36" ht="24.75" customHeight="1">
      <c r="A107" s="761" t="s">
        <v>1203</v>
      </c>
      <c r="B107" s="762"/>
      <c r="C107" s="762"/>
      <c r="D107" s="762"/>
      <c r="E107" s="762"/>
      <c r="F107" s="762"/>
      <c r="G107" s="762"/>
      <c r="H107" s="762"/>
      <c r="I107" s="762"/>
      <c r="J107" s="762"/>
      <c r="K107" s="762"/>
      <c r="L107" s="762"/>
      <c r="M107" s="762"/>
      <c r="N107" s="762"/>
      <c r="O107" s="762"/>
      <c r="P107" s="762"/>
      <c r="Q107" s="762"/>
      <c r="R107" s="762"/>
      <c r="S107" s="763"/>
      <c r="T107" s="764" t="s">
        <v>1837</v>
      </c>
      <c r="U107" s="770"/>
      <c r="V107" s="764" t="s">
        <v>1115</v>
      </c>
      <c r="W107" s="766"/>
      <c r="X107" s="766"/>
      <c r="Y107" s="766"/>
      <c r="Z107" s="765"/>
      <c r="AA107" s="764" t="s">
        <v>1115</v>
      </c>
      <c r="AB107" s="766"/>
      <c r="AC107" s="766"/>
      <c r="AD107" s="766"/>
      <c r="AE107" s="765"/>
      <c r="AF107" s="767"/>
      <c r="AG107" s="768"/>
      <c r="AH107" s="768"/>
      <c r="AI107" s="768"/>
      <c r="AJ107" s="769"/>
    </row>
    <row r="108" spans="1:36" ht="24.75" customHeight="1">
      <c r="A108" s="761" t="s">
        <v>1204</v>
      </c>
      <c r="B108" s="762"/>
      <c r="C108" s="762"/>
      <c r="D108" s="762"/>
      <c r="E108" s="762"/>
      <c r="F108" s="762"/>
      <c r="G108" s="762"/>
      <c r="H108" s="762"/>
      <c r="I108" s="762"/>
      <c r="J108" s="762"/>
      <c r="K108" s="762"/>
      <c r="L108" s="762"/>
      <c r="M108" s="762"/>
      <c r="N108" s="762"/>
      <c r="O108" s="762"/>
      <c r="P108" s="762"/>
      <c r="Q108" s="762"/>
      <c r="R108" s="762"/>
      <c r="S108" s="763"/>
      <c r="T108" s="764" t="s">
        <v>1839</v>
      </c>
      <c r="U108" s="770"/>
      <c r="V108" s="764" t="s">
        <v>1115</v>
      </c>
      <c r="W108" s="766"/>
      <c r="X108" s="766"/>
      <c r="Y108" s="766"/>
      <c r="Z108" s="765"/>
      <c r="AA108" s="764" t="s">
        <v>1115</v>
      </c>
      <c r="AB108" s="766"/>
      <c r="AC108" s="766"/>
      <c r="AD108" s="766"/>
      <c r="AE108" s="765"/>
      <c r="AF108" s="767"/>
      <c r="AG108" s="768"/>
      <c r="AH108" s="768"/>
      <c r="AI108" s="768"/>
      <c r="AJ108" s="769"/>
    </row>
    <row r="109" spans="1:36" ht="24.75" customHeight="1">
      <c r="A109" s="761" t="s">
        <v>1205</v>
      </c>
      <c r="B109" s="762"/>
      <c r="C109" s="762"/>
      <c r="D109" s="762"/>
      <c r="E109" s="762"/>
      <c r="F109" s="762"/>
      <c r="G109" s="762"/>
      <c r="H109" s="762"/>
      <c r="I109" s="762"/>
      <c r="J109" s="762"/>
      <c r="K109" s="762"/>
      <c r="L109" s="762"/>
      <c r="M109" s="762"/>
      <c r="N109" s="762"/>
      <c r="O109" s="762"/>
      <c r="P109" s="762"/>
      <c r="Q109" s="762"/>
      <c r="R109" s="762"/>
      <c r="S109" s="763"/>
      <c r="T109" s="764" t="s">
        <v>1841</v>
      </c>
      <c r="U109" s="770"/>
      <c r="V109" s="764" t="s">
        <v>1115</v>
      </c>
      <c r="W109" s="766"/>
      <c r="X109" s="766"/>
      <c r="Y109" s="766"/>
      <c r="Z109" s="765"/>
      <c r="AA109" s="764" t="s">
        <v>1115</v>
      </c>
      <c r="AB109" s="766"/>
      <c r="AC109" s="766"/>
      <c r="AD109" s="766"/>
      <c r="AE109" s="765"/>
      <c r="AF109" s="767"/>
      <c r="AG109" s="768"/>
      <c r="AH109" s="768"/>
      <c r="AI109" s="768"/>
      <c r="AJ109" s="769"/>
    </row>
    <row r="110" spans="1:36" ht="24.75" customHeight="1">
      <c r="A110" s="761" t="s">
        <v>1206</v>
      </c>
      <c r="B110" s="762"/>
      <c r="C110" s="762"/>
      <c r="D110" s="762"/>
      <c r="E110" s="762"/>
      <c r="F110" s="762"/>
      <c r="G110" s="762"/>
      <c r="H110" s="762"/>
      <c r="I110" s="762"/>
      <c r="J110" s="762"/>
      <c r="K110" s="762"/>
      <c r="L110" s="762"/>
      <c r="M110" s="762"/>
      <c r="N110" s="762"/>
      <c r="O110" s="762"/>
      <c r="P110" s="762"/>
      <c r="Q110" s="762"/>
      <c r="R110" s="762"/>
      <c r="S110" s="763"/>
      <c r="T110" s="764" t="s">
        <v>1843</v>
      </c>
      <c r="U110" s="770"/>
      <c r="V110" s="764" t="s">
        <v>1115</v>
      </c>
      <c r="W110" s="766"/>
      <c r="X110" s="766"/>
      <c r="Y110" s="766"/>
      <c r="Z110" s="765"/>
      <c r="AA110" s="764" t="s">
        <v>1115</v>
      </c>
      <c r="AB110" s="766"/>
      <c r="AC110" s="766"/>
      <c r="AD110" s="766"/>
      <c r="AE110" s="765"/>
      <c r="AF110" s="767"/>
      <c r="AG110" s="768"/>
      <c r="AH110" s="768"/>
      <c r="AI110" s="768"/>
      <c r="AJ110" s="769"/>
    </row>
    <row r="111" spans="1:36" ht="24.75" customHeight="1">
      <c r="A111" s="761" t="s">
        <v>1207</v>
      </c>
      <c r="B111" s="762"/>
      <c r="C111" s="762"/>
      <c r="D111" s="762"/>
      <c r="E111" s="762"/>
      <c r="F111" s="762"/>
      <c r="G111" s="762"/>
      <c r="H111" s="762"/>
      <c r="I111" s="762"/>
      <c r="J111" s="762"/>
      <c r="K111" s="762"/>
      <c r="L111" s="762"/>
      <c r="M111" s="762"/>
      <c r="N111" s="762"/>
      <c r="O111" s="762"/>
      <c r="P111" s="762"/>
      <c r="Q111" s="762"/>
      <c r="R111" s="762"/>
      <c r="S111" s="763"/>
      <c r="T111" s="764" t="s">
        <v>1845</v>
      </c>
      <c r="U111" s="770"/>
      <c r="V111" s="764" t="s">
        <v>1115</v>
      </c>
      <c r="W111" s="766"/>
      <c r="X111" s="766"/>
      <c r="Y111" s="766"/>
      <c r="Z111" s="765"/>
      <c r="AA111" s="764" t="s">
        <v>1115</v>
      </c>
      <c r="AB111" s="766"/>
      <c r="AC111" s="766"/>
      <c r="AD111" s="766"/>
      <c r="AE111" s="765"/>
      <c r="AF111" s="767"/>
      <c r="AG111" s="768"/>
      <c r="AH111" s="768"/>
      <c r="AI111" s="768"/>
      <c r="AJ111" s="769"/>
    </row>
    <row r="112" spans="1:36" ht="24.75" customHeight="1">
      <c r="A112" s="771" t="s">
        <v>1208</v>
      </c>
      <c r="B112" s="762"/>
      <c r="C112" s="762"/>
      <c r="D112" s="762"/>
      <c r="E112" s="762"/>
      <c r="F112" s="762"/>
      <c r="G112" s="762"/>
      <c r="H112" s="762"/>
      <c r="I112" s="762"/>
      <c r="J112" s="762"/>
      <c r="K112" s="762"/>
      <c r="L112" s="762"/>
      <c r="M112" s="762"/>
      <c r="N112" s="762"/>
      <c r="O112" s="762"/>
      <c r="P112" s="762"/>
      <c r="Q112" s="762"/>
      <c r="R112" s="762"/>
      <c r="S112" s="763"/>
      <c r="T112" s="774" t="s">
        <v>1847</v>
      </c>
      <c r="U112" s="775"/>
      <c r="V112" s="764" t="s">
        <v>1115</v>
      </c>
      <c r="W112" s="766"/>
      <c r="X112" s="766"/>
      <c r="Y112" s="766"/>
      <c r="Z112" s="765"/>
      <c r="AA112" s="764" t="s">
        <v>1115</v>
      </c>
      <c r="AB112" s="766"/>
      <c r="AC112" s="766"/>
      <c r="AD112" s="766"/>
      <c r="AE112" s="765"/>
      <c r="AF112" s="767"/>
      <c r="AG112" s="768"/>
      <c r="AH112" s="768"/>
      <c r="AI112" s="768"/>
      <c r="AJ112" s="769"/>
    </row>
    <row r="113" spans="1:36" ht="24.75" customHeight="1">
      <c r="A113" s="761" t="s">
        <v>1209</v>
      </c>
      <c r="B113" s="762"/>
      <c r="C113" s="762"/>
      <c r="D113" s="762"/>
      <c r="E113" s="762"/>
      <c r="F113" s="762"/>
      <c r="G113" s="762"/>
      <c r="H113" s="762"/>
      <c r="I113" s="762"/>
      <c r="J113" s="762"/>
      <c r="K113" s="762"/>
      <c r="L113" s="762"/>
      <c r="M113" s="762"/>
      <c r="N113" s="762"/>
      <c r="O113" s="762"/>
      <c r="P113" s="762"/>
      <c r="Q113" s="762"/>
      <c r="R113" s="762"/>
      <c r="S113" s="763"/>
      <c r="T113" s="764" t="s">
        <v>1210</v>
      </c>
      <c r="U113" s="770"/>
      <c r="V113" s="764" t="s">
        <v>1115</v>
      </c>
      <c r="W113" s="766"/>
      <c r="X113" s="766"/>
      <c r="Y113" s="766"/>
      <c r="Z113" s="765"/>
      <c r="AA113" s="764" t="s">
        <v>1115</v>
      </c>
      <c r="AB113" s="766"/>
      <c r="AC113" s="766"/>
      <c r="AD113" s="766"/>
      <c r="AE113" s="765"/>
      <c r="AF113" s="767"/>
      <c r="AG113" s="768"/>
      <c r="AH113" s="768"/>
      <c r="AI113" s="768"/>
      <c r="AJ113" s="769"/>
    </row>
    <row r="114" spans="1:36" ht="24.75" customHeight="1">
      <c r="A114" s="761" t="s">
        <v>1211</v>
      </c>
      <c r="B114" s="762"/>
      <c r="C114" s="762"/>
      <c r="D114" s="762"/>
      <c r="E114" s="762"/>
      <c r="F114" s="762"/>
      <c r="G114" s="762"/>
      <c r="H114" s="762"/>
      <c r="I114" s="762"/>
      <c r="J114" s="762"/>
      <c r="K114" s="762"/>
      <c r="L114" s="762"/>
      <c r="M114" s="762"/>
      <c r="N114" s="762"/>
      <c r="O114" s="762"/>
      <c r="P114" s="762"/>
      <c r="Q114" s="762"/>
      <c r="R114" s="762"/>
      <c r="S114" s="763"/>
      <c r="T114" s="764" t="s">
        <v>1212</v>
      </c>
      <c r="U114" s="770"/>
      <c r="V114" s="764" t="s">
        <v>1115</v>
      </c>
      <c r="W114" s="766"/>
      <c r="X114" s="766"/>
      <c r="Y114" s="766"/>
      <c r="Z114" s="765"/>
      <c r="AA114" s="764" t="s">
        <v>1115</v>
      </c>
      <c r="AB114" s="766"/>
      <c r="AC114" s="766"/>
      <c r="AD114" s="766"/>
      <c r="AE114" s="765"/>
      <c r="AF114" s="767"/>
      <c r="AG114" s="768"/>
      <c r="AH114" s="768"/>
      <c r="AI114" s="768"/>
      <c r="AJ114" s="769"/>
    </row>
    <row r="115" spans="1:36" ht="24.75" customHeight="1">
      <c r="A115" s="761" t="s">
        <v>1213</v>
      </c>
      <c r="B115" s="762"/>
      <c r="C115" s="762"/>
      <c r="D115" s="762"/>
      <c r="E115" s="762"/>
      <c r="F115" s="762"/>
      <c r="G115" s="762"/>
      <c r="H115" s="762"/>
      <c r="I115" s="762"/>
      <c r="J115" s="762"/>
      <c r="K115" s="762"/>
      <c r="L115" s="762"/>
      <c r="M115" s="762"/>
      <c r="N115" s="762"/>
      <c r="O115" s="762"/>
      <c r="P115" s="762"/>
      <c r="Q115" s="762"/>
      <c r="R115" s="762"/>
      <c r="S115" s="763"/>
      <c r="T115" s="764" t="s">
        <v>1214</v>
      </c>
      <c r="U115" s="770"/>
      <c r="V115" s="764" t="s">
        <v>1115</v>
      </c>
      <c r="W115" s="766"/>
      <c r="X115" s="766"/>
      <c r="Y115" s="766"/>
      <c r="Z115" s="765"/>
      <c r="AA115" s="764" t="s">
        <v>1115</v>
      </c>
      <c r="AB115" s="766"/>
      <c r="AC115" s="766"/>
      <c r="AD115" s="766"/>
      <c r="AE115" s="765"/>
      <c r="AF115" s="767"/>
      <c r="AG115" s="768"/>
      <c r="AH115" s="768"/>
      <c r="AI115" s="768"/>
      <c r="AJ115" s="769"/>
    </row>
    <row r="116" spans="1:36" ht="24.75" customHeight="1">
      <c r="A116" s="761" t="s">
        <v>1215</v>
      </c>
      <c r="B116" s="762"/>
      <c r="C116" s="762"/>
      <c r="D116" s="762"/>
      <c r="E116" s="762"/>
      <c r="F116" s="762"/>
      <c r="G116" s="762"/>
      <c r="H116" s="762"/>
      <c r="I116" s="762"/>
      <c r="J116" s="762"/>
      <c r="K116" s="762"/>
      <c r="L116" s="762"/>
      <c r="M116" s="762"/>
      <c r="N116" s="762"/>
      <c r="O116" s="762"/>
      <c r="P116" s="762"/>
      <c r="Q116" s="762"/>
      <c r="R116" s="762"/>
      <c r="S116" s="763"/>
      <c r="T116" s="764" t="s">
        <v>1216</v>
      </c>
      <c r="U116" s="770"/>
      <c r="V116" s="764" t="s">
        <v>1115</v>
      </c>
      <c r="W116" s="766"/>
      <c r="X116" s="766"/>
      <c r="Y116" s="766"/>
      <c r="Z116" s="765"/>
      <c r="AA116" s="764" t="s">
        <v>1115</v>
      </c>
      <c r="AB116" s="766"/>
      <c r="AC116" s="766"/>
      <c r="AD116" s="766"/>
      <c r="AE116" s="765"/>
      <c r="AF116" s="767"/>
      <c r="AG116" s="768"/>
      <c r="AH116" s="768"/>
      <c r="AI116" s="768"/>
      <c r="AJ116" s="769"/>
    </row>
    <row r="117" spans="1:36" ht="24.75" customHeight="1">
      <c r="A117" s="761" t="s">
        <v>1217</v>
      </c>
      <c r="B117" s="762"/>
      <c r="C117" s="762"/>
      <c r="D117" s="762"/>
      <c r="E117" s="762"/>
      <c r="F117" s="762"/>
      <c r="G117" s="762"/>
      <c r="H117" s="762"/>
      <c r="I117" s="762"/>
      <c r="J117" s="762"/>
      <c r="K117" s="762"/>
      <c r="L117" s="762"/>
      <c r="M117" s="762"/>
      <c r="N117" s="762"/>
      <c r="O117" s="762"/>
      <c r="P117" s="762"/>
      <c r="Q117" s="762"/>
      <c r="R117" s="762"/>
      <c r="S117" s="763"/>
      <c r="T117" s="764" t="s">
        <v>1218</v>
      </c>
      <c r="U117" s="770"/>
      <c r="V117" s="764" t="s">
        <v>1115</v>
      </c>
      <c r="W117" s="766"/>
      <c r="X117" s="766"/>
      <c r="Y117" s="766"/>
      <c r="Z117" s="765"/>
      <c r="AA117" s="764" t="s">
        <v>1115</v>
      </c>
      <c r="AB117" s="766"/>
      <c r="AC117" s="766"/>
      <c r="AD117" s="766"/>
      <c r="AE117" s="765"/>
      <c r="AF117" s="767"/>
      <c r="AG117" s="768"/>
      <c r="AH117" s="768"/>
      <c r="AI117" s="768"/>
      <c r="AJ117" s="769"/>
    </row>
    <row r="118" spans="1:36" ht="24.75" customHeight="1">
      <c r="A118" s="761" t="s">
        <v>1219</v>
      </c>
      <c r="B118" s="762"/>
      <c r="C118" s="762"/>
      <c r="D118" s="762"/>
      <c r="E118" s="762"/>
      <c r="F118" s="762"/>
      <c r="G118" s="762"/>
      <c r="H118" s="762"/>
      <c r="I118" s="762"/>
      <c r="J118" s="762"/>
      <c r="K118" s="762"/>
      <c r="L118" s="762"/>
      <c r="M118" s="762"/>
      <c r="N118" s="762"/>
      <c r="O118" s="762"/>
      <c r="P118" s="762"/>
      <c r="Q118" s="762"/>
      <c r="R118" s="762"/>
      <c r="S118" s="763"/>
      <c r="T118" s="764" t="s">
        <v>1220</v>
      </c>
      <c r="U118" s="770"/>
      <c r="V118" s="764" t="s">
        <v>1115</v>
      </c>
      <c r="W118" s="766"/>
      <c r="X118" s="766"/>
      <c r="Y118" s="766"/>
      <c r="Z118" s="765"/>
      <c r="AA118" s="764" t="s">
        <v>1115</v>
      </c>
      <c r="AB118" s="766"/>
      <c r="AC118" s="766"/>
      <c r="AD118" s="766"/>
      <c r="AE118" s="765"/>
      <c r="AF118" s="767"/>
      <c r="AG118" s="768"/>
      <c r="AH118" s="768"/>
      <c r="AI118" s="768"/>
      <c r="AJ118" s="769"/>
    </row>
    <row r="119" spans="1:36" ht="24.75" customHeight="1">
      <c r="A119" s="761" t="s">
        <v>1221</v>
      </c>
      <c r="B119" s="762"/>
      <c r="C119" s="762"/>
      <c r="D119" s="762"/>
      <c r="E119" s="762"/>
      <c r="F119" s="762"/>
      <c r="G119" s="762"/>
      <c r="H119" s="762"/>
      <c r="I119" s="762"/>
      <c r="J119" s="762"/>
      <c r="K119" s="762"/>
      <c r="L119" s="762"/>
      <c r="M119" s="762"/>
      <c r="N119" s="762"/>
      <c r="O119" s="762"/>
      <c r="P119" s="762"/>
      <c r="Q119" s="762"/>
      <c r="R119" s="762"/>
      <c r="S119" s="763"/>
      <c r="T119" s="764" t="s">
        <v>1222</v>
      </c>
      <c r="U119" s="770"/>
      <c r="V119" s="764" t="s">
        <v>1115</v>
      </c>
      <c r="W119" s="766"/>
      <c r="X119" s="766"/>
      <c r="Y119" s="766"/>
      <c r="Z119" s="765"/>
      <c r="AA119" s="764" t="s">
        <v>1115</v>
      </c>
      <c r="AB119" s="766"/>
      <c r="AC119" s="766"/>
      <c r="AD119" s="766"/>
      <c r="AE119" s="765"/>
      <c r="AF119" s="767"/>
      <c r="AG119" s="768"/>
      <c r="AH119" s="768"/>
      <c r="AI119" s="768"/>
      <c r="AJ119" s="769"/>
    </row>
    <row r="120" spans="1:36" ht="24.75" customHeight="1">
      <c r="A120" s="771" t="s">
        <v>1223</v>
      </c>
      <c r="B120" s="762"/>
      <c r="C120" s="762"/>
      <c r="D120" s="762"/>
      <c r="E120" s="762"/>
      <c r="F120" s="762"/>
      <c r="G120" s="762"/>
      <c r="H120" s="762"/>
      <c r="I120" s="762"/>
      <c r="J120" s="762"/>
      <c r="K120" s="762"/>
      <c r="L120" s="762"/>
      <c r="M120" s="762"/>
      <c r="N120" s="762"/>
      <c r="O120" s="762"/>
      <c r="P120" s="762"/>
      <c r="Q120" s="762"/>
      <c r="R120" s="762"/>
      <c r="S120" s="763"/>
      <c r="T120" s="774" t="s">
        <v>1224</v>
      </c>
      <c r="U120" s="775"/>
      <c r="V120" s="764" t="s">
        <v>1115</v>
      </c>
      <c r="W120" s="766"/>
      <c r="X120" s="766"/>
      <c r="Y120" s="766"/>
      <c r="Z120" s="765"/>
      <c r="AA120" s="764" t="s">
        <v>1115</v>
      </c>
      <c r="AB120" s="766"/>
      <c r="AC120" s="766"/>
      <c r="AD120" s="766"/>
      <c r="AE120" s="765"/>
      <c r="AF120" s="767"/>
      <c r="AG120" s="768"/>
      <c r="AH120" s="768"/>
      <c r="AI120" s="768"/>
      <c r="AJ120" s="769"/>
    </row>
    <row r="121" spans="1:36" ht="24.75" customHeight="1">
      <c r="A121" s="771" t="s">
        <v>1225</v>
      </c>
      <c r="B121" s="762"/>
      <c r="C121" s="762"/>
      <c r="D121" s="762"/>
      <c r="E121" s="762"/>
      <c r="F121" s="762"/>
      <c r="G121" s="762"/>
      <c r="H121" s="762"/>
      <c r="I121" s="762"/>
      <c r="J121" s="762"/>
      <c r="K121" s="762"/>
      <c r="L121" s="762"/>
      <c r="M121" s="762"/>
      <c r="N121" s="762"/>
      <c r="O121" s="762"/>
      <c r="P121" s="762"/>
      <c r="Q121" s="762"/>
      <c r="R121" s="762"/>
      <c r="S121" s="763"/>
      <c r="T121" s="774" t="s">
        <v>1226</v>
      </c>
      <c r="U121" s="775"/>
      <c r="V121" s="764" t="s">
        <v>1115</v>
      </c>
      <c r="W121" s="766"/>
      <c r="X121" s="766"/>
      <c r="Y121" s="766"/>
      <c r="Z121" s="765"/>
      <c r="AA121" s="764" t="s">
        <v>1115</v>
      </c>
      <c r="AB121" s="766"/>
      <c r="AC121" s="766"/>
      <c r="AD121" s="766"/>
      <c r="AE121" s="765"/>
      <c r="AF121" s="767"/>
      <c r="AG121" s="768"/>
      <c r="AH121" s="768"/>
      <c r="AI121" s="768"/>
      <c r="AJ121" s="769"/>
    </row>
    <row r="122" spans="1:36" ht="19.5" customHeight="1">
      <c r="A122" s="761" t="s">
        <v>1227</v>
      </c>
      <c r="B122" s="762"/>
      <c r="C122" s="762"/>
      <c r="D122" s="762"/>
      <c r="E122" s="762"/>
      <c r="F122" s="762"/>
      <c r="G122" s="762"/>
      <c r="H122" s="762"/>
      <c r="I122" s="762"/>
      <c r="J122" s="762"/>
      <c r="K122" s="762"/>
      <c r="L122" s="762"/>
      <c r="M122" s="762"/>
      <c r="N122" s="762"/>
      <c r="O122" s="762"/>
      <c r="P122" s="762"/>
      <c r="Q122" s="762"/>
      <c r="R122" s="762"/>
      <c r="S122" s="763"/>
      <c r="T122" s="764" t="s">
        <v>1228</v>
      </c>
      <c r="U122" s="770"/>
      <c r="V122" s="764" t="s">
        <v>1115</v>
      </c>
      <c r="W122" s="766"/>
      <c r="X122" s="766"/>
      <c r="Y122" s="766"/>
      <c r="Z122" s="765"/>
      <c r="AA122" s="764" t="s">
        <v>1115</v>
      </c>
      <c r="AB122" s="766"/>
      <c r="AC122" s="766"/>
      <c r="AD122" s="766"/>
      <c r="AE122" s="765"/>
      <c r="AF122" s="767"/>
      <c r="AG122" s="768"/>
      <c r="AH122" s="768"/>
      <c r="AI122" s="768"/>
      <c r="AJ122" s="769"/>
    </row>
    <row r="123" spans="1:36" ht="19.5" customHeight="1">
      <c r="A123" s="761" t="s">
        <v>1229</v>
      </c>
      <c r="B123" s="762"/>
      <c r="C123" s="762"/>
      <c r="D123" s="762"/>
      <c r="E123" s="762"/>
      <c r="F123" s="762"/>
      <c r="G123" s="762"/>
      <c r="H123" s="762"/>
      <c r="I123" s="762"/>
      <c r="J123" s="762"/>
      <c r="K123" s="762"/>
      <c r="L123" s="762"/>
      <c r="M123" s="762"/>
      <c r="N123" s="762"/>
      <c r="O123" s="762"/>
      <c r="P123" s="762"/>
      <c r="Q123" s="762"/>
      <c r="R123" s="762"/>
      <c r="S123" s="763"/>
      <c r="T123" s="764" t="s">
        <v>1230</v>
      </c>
      <c r="U123" s="770"/>
      <c r="V123" s="764" t="s">
        <v>1115</v>
      </c>
      <c r="W123" s="766"/>
      <c r="X123" s="766"/>
      <c r="Y123" s="766"/>
      <c r="Z123" s="765"/>
      <c r="AA123" s="764" t="s">
        <v>1115</v>
      </c>
      <c r="AB123" s="766"/>
      <c r="AC123" s="766"/>
      <c r="AD123" s="766"/>
      <c r="AE123" s="765"/>
      <c r="AF123" s="767"/>
      <c r="AG123" s="768"/>
      <c r="AH123" s="768"/>
      <c r="AI123" s="768"/>
      <c r="AJ123" s="769"/>
    </row>
    <row r="124" spans="1:36" ht="19.5" customHeight="1">
      <c r="A124" s="761" t="s">
        <v>1231</v>
      </c>
      <c r="B124" s="762"/>
      <c r="C124" s="762"/>
      <c r="D124" s="762"/>
      <c r="E124" s="762"/>
      <c r="F124" s="762"/>
      <c r="G124" s="762"/>
      <c r="H124" s="762"/>
      <c r="I124" s="762"/>
      <c r="J124" s="762"/>
      <c r="K124" s="762"/>
      <c r="L124" s="762"/>
      <c r="M124" s="762"/>
      <c r="N124" s="762"/>
      <c r="O124" s="762"/>
      <c r="P124" s="762"/>
      <c r="Q124" s="762"/>
      <c r="R124" s="762"/>
      <c r="S124" s="763"/>
      <c r="T124" s="764" t="s">
        <v>1232</v>
      </c>
      <c r="U124" s="770"/>
      <c r="V124" s="764" t="s">
        <v>1115</v>
      </c>
      <c r="W124" s="766"/>
      <c r="X124" s="766"/>
      <c r="Y124" s="766"/>
      <c r="Z124" s="765"/>
      <c r="AA124" s="764" t="s">
        <v>1115</v>
      </c>
      <c r="AB124" s="766"/>
      <c r="AC124" s="766"/>
      <c r="AD124" s="766"/>
      <c r="AE124" s="765"/>
      <c r="AF124" s="767"/>
      <c r="AG124" s="768"/>
      <c r="AH124" s="768"/>
      <c r="AI124" s="768"/>
      <c r="AJ124" s="769"/>
    </row>
    <row r="125" spans="1:36" ht="19.5" customHeight="1">
      <c r="A125" s="761" t="s">
        <v>1233</v>
      </c>
      <c r="B125" s="762"/>
      <c r="C125" s="762"/>
      <c r="D125" s="762"/>
      <c r="E125" s="762"/>
      <c r="F125" s="762"/>
      <c r="G125" s="762"/>
      <c r="H125" s="762"/>
      <c r="I125" s="762"/>
      <c r="J125" s="762"/>
      <c r="K125" s="762"/>
      <c r="L125" s="762"/>
      <c r="M125" s="762"/>
      <c r="N125" s="762"/>
      <c r="O125" s="762"/>
      <c r="P125" s="762"/>
      <c r="Q125" s="762"/>
      <c r="R125" s="762"/>
      <c r="S125" s="763"/>
      <c r="T125" s="764" t="s">
        <v>1234</v>
      </c>
      <c r="U125" s="770"/>
      <c r="V125" s="764" t="s">
        <v>1115</v>
      </c>
      <c r="W125" s="766"/>
      <c r="X125" s="766"/>
      <c r="Y125" s="766"/>
      <c r="Z125" s="765"/>
      <c r="AA125" s="764" t="s">
        <v>1115</v>
      </c>
      <c r="AB125" s="766"/>
      <c r="AC125" s="766"/>
      <c r="AD125" s="766"/>
      <c r="AE125" s="765"/>
      <c r="AF125" s="767"/>
      <c r="AG125" s="768"/>
      <c r="AH125" s="768"/>
      <c r="AI125" s="768"/>
      <c r="AJ125" s="769"/>
    </row>
    <row r="126" spans="1:36" ht="25.5" customHeight="1">
      <c r="A126" s="771" t="s">
        <v>1235</v>
      </c>
      <c r="B126" s="762"/>
      <c r="C126" s="762"/>
      <c r="D126" s="762"/>
      <c r="E126" s="762"/>
      <c r="F126" s="762"/>
      <c r="G126" s="762"/>
      <c r="H126" s="762"/>
      <c r="I126" s="762"/>
      <c r="J126" s="762"/>
      <c r="K126" s="762"/>
      <c r="L126" s="762"/>
      <c r="M126" s="762"/>
      <c r="N126" s="762"/>
      <c r="O126" s="762"/>
      <c r="P126" s="762"/>
      <c r="Q126" s="762"/>
      <c r="R126" s="762"/>
      <c r="S126" s="763"/>
      <c r="T126" s="774" t="s">
        <v>1236</v>
      </c>
      <c r="U126" s="775"/>
      <c r="V126" s="764" t="s">
        <v>1115</v>
      </c>
      <c r="W126" s="766"/>
      <c r="X126" s="766"/>
      <c r="Y126" s="766"/>
      <c r="Z126" s="765"/>
      <c r="AA126" s="764" t="s">
        <v>1115</v>
      </c>
      <c r="AB126" s="766"/>
      <c r="AC126" s="766"/>
      <c r="AD126" s="766"/>
      <c r="AE126" s="765"/>
      <c r="AF126" s="767"/>
      <c r="AG126" s="768"/>
      <c r="AH126" s="768"/>
      <c r="AI126" s="768"/>
      <c r="AJ126" s="769"/>
    </row>
    <row r="127" spans="1:36" ht="19.5" customHeight="1">
      <c r="A127" s="761" t="s">
        <v>1237</v>
      </c>
      <c r="B127" s="762"/>
      <c r="C127" s="762"/>
      <c r="D127" s="762"/>
      <c r="E127" s="762"/>
      <c r="F127" s="762"/>
      <c r="G127" s="762"/>
      <c r="H127" s="762"/>
      <c r="I127" s="762"/>
      <c r="J127" s="762"/>
      <c r="K127" s="762"/>
      <c r="L127" s="762"/>
      <c r="M127" s="762"/>
      <c r="N127" s="762"/>
      <c r="O127" s="762"/>
      <c r="P127" s="762"/>
      <c r="Q127" s="762"/>
      <c r="R127" s="762"/>
      <c r="S127" s="763"/>
      <c r="T127" s="764" t="s">
        <v>1238</v>
      </c>
      <c r="U127" s="770"/>
      <c r="V127" s="764" t="s">
        <v>1115</v>
      </c>
      <c r="W127" s="766"/>
      <c r="X127" s="766"/>
      <c r="Y127" s="766"/>
      <c r="Z127" s="765"/>
      <c r="AA127" s="764" t="s">
        <v>1115</v>
      </c>
      <c r="AB127" s="766"/>
      <c r="AC127" s="766"/>
      <c r="AD127" s="766"/>
      <c r="AE127" s="765"/>
      <c r="AF127" s="767"/>
      <c r="AG127" s="768"/>
      <c r="AH127" s="768"/>
      <c r="AI127" s="768"/>
      <c r="AJ127" s="769"/>
    </row>
    <row r="128" spans="1:36" ht="19.5" customHeight="1">
      <c r="A128" s="761" t="s">
        <v>1239</v>
      </c>
      <c r="B128" s="762"/>
      <c r="C128" s="762"/>
      <c r="D128" s="762"/>
      <c r="E128" s="762"/>
      <c r="F128" s="762"/>
      <c r="G128" s="762"/>
      <c r="H128" s="762"/>
      <c r="I128" s="762"/>
      <c r="J128" s="762"/>
      <c r="K128" s="762"/>
      <c r="L128" s="762"/>
      <c r="M128" s="762"/>
      <c r="N128" s="762"/>
      <c r="O128" s="762"/>
      <c r="P128" s="762"/>
      <c r="Q128" s="762"/>
      <c r="R128" s="762"/>
      <c r="S128" s="763"/>
      <c r="T128" s="764" t="s">
        <v>1240</v>
      </c>
      <c r="U128" s="770"/>
      <c r="V128" s="764" t="s">
        <v>1115</v>
      </c>
      <c r="W128" s="766"/>
      <c r="X128" s="766"/>
      <c r="Y128" s="766"/>
      <c r="Z128" s="765"/>
      <c r="AA128" s="764" t="s">
        <v>1115</v>
      </c>
      <c r="AB128" s="766"/>
      <c r="AC128" s="766"/>
      <c r="AD128" s="766"/>
      <c r="AE128" s="765"/>
      <c r="AF128" s="767"/>
      <c r="AG128" s="768"/>
      <c r="AH128" s="768"/>
      <c r="AI128" s="768"/>
      <c r="AJ128" s="769"/>
    </row>
    <row r="129" spans="1:36" ht="23.25" customHeight="1">
      <c r="A129" s="761" t="s">
        <v>1241</v>
      </c>
      <c r="B129" s="762"/>
      <c r="C129" s="762"/>
      <c r="D129" s="762"/>
      <c r="E129" s="762"/>
      <c r="F129" s="762"/>
      <c r="G129" s="762"/>
      <c r="H129" s="762"/>
      <c r="I129" s="762"/>
      <c r="J129" s="762"/>
      <c r="K129" s="762"/>
      <c r="L129" s="762"/>
      <c r="M129" s="762"/>
      <c r="N129" s="762"/>
      <c r="O129" s="762"/>
      <c r="P129" s="762"/>
      <c r="Q129" s="762"/>
      <c r="R129" s="762"/>
      <c r="S129" s="763"/>
      <c r="T129" s="764" t="s">
        <v>1242</v>
      </c>
      <c r="U129" s="770"/>
      <c r="V129" s="764" t="s">
        <v>1115</v>
      </c>
      <c r="W129" s="766"/>
      <c r="X129" s="766"/>
      <c r="Y129" s="766"/>
      <c r="Z129" s="765"/>
      <c r="AA129" s="764" t="s">
        <v>1115</v>
      </c>
      <c r="AB129" s="766"/>
      <c r="AC129" s="766"/>
      <c r="AD129" s="766"/>
      <c r="AE129" s="765"/>
      <c r="AF129" s="767"/>
      <c r="AG129" s="768"/>
      <c r="AH129" s="768"/>
      <c r="AI129" s="768"/>
      <c r="AJ129" s="769"/>
    </row>
    <row r="130" spans="1:36" ht="19.5" customHeight="1">
      <c r="A130" s="761" t="s">
        <v>1243</v>
      </c>
      <c r="B130" s="762"/>
      <c r="C130" s="762"/>
      <c r="D130" s="762"/>
      <c r="E130" s="762"/>
      <c r="F130" s="762"/>
      <c r="G130" s="762"/>
      <c r="H130" s="762"/>
      <c r="I130" s="762"/>
      <c r="J130" s="762"/>
      <c r="K130" s="762"/>
      <c r="L130" s="762"/>
      <c r="M130" s="762"/>
      <c r="N130" s="762"/>
      <c r="O130" s="762"/>
      <c r="P130" s="762"/>
      <c r="Q130" s="762"/>
      <c r="R130" s="762"/>
      <c r="S130" s="763"/>
      <c r="T130" s="764" t="s">
        <v>1244</v>
      </c>
      <c r="U130" s="770"/>
      <c r="V130" s="764" t="s">
        <v>1115</v>
      </c>
      <c r="W130" s="766"/>
      <c r="X130" s="766"/>
      <c r="Y130" s="766"/>
      <c r="Z130" s="765"/>
      <c r="AA130" s="764" t="s">
        <v>1115</v>
      </c>
      <c r="AB130" s="766"/>
      <c r="AC130" s="766"/>
      <c r="AD130" s="766"/>
      <c r="AE130" s="765"/>
      <c r="AF130" s="767"/>
      <c r="AG130" s="768"/>
      <c r="AH130" s="768"/>
      <c r="AI130" s="768"/>
      <c r="AJ130" s="769"/>
    </row>
    <row r="131" spans="1:36" ht="25.5" customHeight="1">
      <c r="A131" s="771" t="s">
        <v>1245</v>
      </c>
      <c r="B131" s="762"/>
      <c r="C131" s="762"/>
      <c r="D131" s="762"/>
      <c r="E131" s="762"/>
      <c r="F131" s="762"/>
      <c r="G131" s="762"/>
      <c r="H131" s="762"/>
      <c r="I131" s="762"/>
      <c r="J131" s="762"/>
      <c r="K131" s="762"/>
      <c r="L131" s="762"/>
      <c r="M131" s="762"/>
      <c r="N131" s="762"/>
      <c r="O131" s="762"/>
      <c r="P131" s="762"/>
      <c r="Q131" s="762"/>
      <c r="R131" s="762"/>
      <c r="S131" s="763"/>
      <c r="T131" s="774" t="s">
        <v>1246</v>
      </c>
      <c r="U131" s="775"/>
      <c r="V131" s="764" t="s">
        <v>1115</v>
      </c>
      <c r="W131" s="766"/>
      <c r="X131" s="766"/>
      <c r="Y131" s="766"/>
      <c r="Z131" s="765"/>
      <c r="AA131" s="764" t="s">
        <v>1115</v>
      </c>
      <c r="AB131" s="766"/>
      <c r="AC131" s="766"/>
      <c r="AD131" s="766"/>
      <c r="AE131" s="765"/>
      <c r="AF131" s="767"/>
      <c r="AG131" s="768"/>
      <c r="AH131" s="768"/>
      <c r="AI131" s="768"/>
      <c r="AJ131" s="769"/>
    </row>
    <row r="132" spans="1:36" ht="25.5" customHeight="1">
      <c r="A132" s="771" t="s">
        <v>1247</v>
      </c>
      <c r="B132" s="762"/>
      <c r="C132" s="762"/>
      <c r="D132" s="762"/>
      <c r="E132" s="762"/>
      <c r="F132" s="762"/>
      <c r="G132" s="762"/>
      <c r="H132" s="762"/>
      <c r="I132" s="762"/>
      <c r="J132" s="762"/>
      <c r="K132" s="762"/>
      <c r="L132" s="762"/>
      <c r="M132" s="762"/>
      <c r="N132" s="762"/>
      <c r="O132" s="762"/>
      <c r="P132" s="762"/>
      <c r="Q132" s="762"/>
      <c r="R132" s="762"/>
      <c r="S132" s="763"/>
      <c r="T132" s="774" t="s">
        <v>1248</v>
      </c>
      <c r="U132" s="775"/>
      <c r="V132" s="764" t="s">
        <v>1115</v>
      </c>
      <c r="W132" s="766"/>
      <c r="X132" s="766"/>
      <c r="Y132" s="766"/>
      <c r="Z132" s="765"/>
      <c r="AA132" s="764" t="s">
        <v>1115</v>
      </c>
      <c r="AB132" s="766"/>
      <c r="AC132" s="766"/>
      <c r="AD132" s="766"/>
      <c r="AE132" s="765"/>
      <c r="AF132" s="767"/>
      <c r="AG132" s="768"/>
      <c r="AH132" s="768"/>
      <c r="AI132" s="768"/>
      <c r="AJ132" s="769"/>
    </row>
    <row r="133" spans="1:36" ht="19.5" customHeight="1">
      <c r="A133" s="761" t="s">
        <v>1249</v>
      </c>
      <c r="B133" s="762"/>
      <c r="C133" s="762"/>
      <c r="D133" s="762"/>
      <c r="E133" s="762"/>
      <c r="F133" s="762"/>
      <c r="G133" s="762"/>
      <c r="H133" s="762"/>
      <c r="I133" s="762"/>
      <c r="J133" s="762"/>
      <c r="K133" s="762"/>
      <c r="L133" s="762"/>
      <c r="M133" s="762"/>
      <c r="N133" s="762"/>
      <c r="O133" s="762"/>
      <c r="P133" s="762"/>
      <c r="Q133" s="762"/>
      <c r="R133" s="762"/>
      <c r="S133" s="763"/>
      <c r="T133" s="764" t="s">
        <v>1250</v>
      </c>
      <c r="U133" s="770"/>
      <c r="V133" s="764" t="s">
        <v>1115</v>
      </c>
      <c r="W133" s="766"/>
      <c r="X133" s="766"/>
      <c r="Y133" s="766"/>
      <c r="Z133" s="765"/>
      <c r="AA133" s="764" t="s">
        <v>1115</v>
      </c>
      <c r="AB133" s="766"/>
      <c r="AC133" s="766"/>
      <c r="AD133" s="766"/>
      <c r="AE133" s="765"/>
      <c r="AF133" s="767"/>
      <c r="AG133" s="768"/>
      <c r="AH133" s="768"/>
      <c r="AI133" s="768"/>
      <c r="AJ133" s="769"/>
    </row>
    <row r="134" spans="1:36" ht="19.5" customHeight="1">
      <c r="A134" s="761" t="s">
        <v>1251</v>
      </c>
      <c r="B134" s="762"/>
      <c r="C134" s="762"/>
      <c r="D134" s="762"/>
      <c r="E134" s="762"/>
      <c r="F134" s="762"/>
      <c r="G134" s="762"/>
      <c r="H134" s="762"/>
      <c r="I134" s="762"/>
      <c r="J134" s="762"/>
      <c r="K134" s="762"/>
      <c r="L134" s="762"/>
      <c r="M134" s="762"/>
      <c r="N134" s="762"/>
      <c r="O134" s="762"/>
      <c r="P134" s="762"/>
      <c r="Q134" s="762"/>
      <c r="R134" s="762"/>
      <c r="S134" s="763"/>
      <c r="T134" s="764" t="s">
        <v>1252</v>
      </c>
      <c r="U134" s="770"/>
      <c r="V134" s="764" t="s">
        <v>1115</v>
      </c>
      <c r="W134" s="766"/>
      <c r="X134" s="766"/>
      <c r="Y134" s="766"/>
      <c r="Z134" s="765"/>
      <c r="AA134" s="764" t="s">
        <v>1115</v>
      </c>
      <c r="AB134" s="766"/>
      <c r="AC134" s="766"/>
      <c r="AD134" s="766"/>
      <c r="AE134" s="765"/>
      <c r="AF134" s="767"/>
      <c r="AG134" s="768"/>
      <c r="AH134" s="768"/>
      <c r="AI134" s="768"/>
      <c r="AJ134" s="769"/>
    </row>
    <row r="135" spans="1:36" ht="19.5" customHeight="1">
      <c r="A135" s="761" t="s">
        <v>1253</v>
      </c>
      <c r="B135" s="762"/>
      <c r="C135" s="762"/>
      <c r="D135" s="762"/>
      <c r="E135" s="762"/>
      <c r="F135" s="762"/>
      <c r="G135" s="762"/>
      <c r="H135" s="762"/>
      <c r="I135" s="762"/>
      <c r="J135" s="762"/>
      <c r="K135" s="762"/>
      <c r="L135" s="762"/>
      <c r="M135" s="762"/>
      <c r="N135" s="762"/>
      <c r="O135" s="762"/>
      <c r="P135" s="762"/>
      <c r="Q135" s="762"/>
      <c r="R135" s="762"/>
      <c r="S135" s="763"/>
      <c r="T135" s="764" t="s">
        <v>1254</v>
      </c>
      <c r="U135" s="770"/>
      <c r="V135" s="764" t="s">
        <v>1115</v>
      </c>
      <c r="W135" s="766"/>
      <c r="X135" s="766"/>
      <c r="Y135" s="766"/>
      <c r="Z135" s="765"/>
      <c r="AA135" s="764" t="s">
        <v>1115</v>
      </c>
      <c r="AB135" s="766"/>
      <c r="AC135" s="766"/>
      <c r="AD135" s="766"/>
      <c r="AE135" s="765"/>
      <c r="AF135" s="767"/>
      <c r="AG135" s="768"/>
      <c r="AH135" s="768"/>
      <c r="AI135" s="768"/>
      <c r="AJ135" s="769"/>
    </row>
    <row r="136" spans="1:36" s="734" customFormat="1" ht="19.5" customHeight="1">
      <c r="A136" s="771" t="s">
        <v>1255</v>
      </c>
      <c r="B136" s="762"/>
      <c r="C136" s="762"/>
      <c r="D136" s="762"/>
      <c r="E136" s="762"/>
      <c r="F136" s="762"/>
      <c r="G136" s="762"/>
      <c r="H136" s="762"/>
      <c r="I136" s="762"/>
      <c r="J136" s="762"/>
      <c r="K136" s="762"/>
      <c r="L136" s="762"/>
      <c r="M136" s="762"/>
      <c r="N136" s="762"/>
      <c r="O136" s="762"/>
      <c r="P136" s="762"/>
      <c r="Q136" s="762"/>
      <c r="R136" s="762"/>
      <c r="S136" s="763"/>
      <c r="T136" s="774" t="s">
        <v>1256</v>
      </c>
      <c r="U136" s="775"/>
      <c r="V136" s="767"/>
      <c r="W136" s="768"/>
      <c r="X136" s="768"/>
      <c r="Y136" s="768"/>
      <c r="Z136" s="769"/>
      <c r="AA136" s="767"/>
      <c r="AB136" s="768"/>
      <c r="AC136" s="768"/>
      <c r="AD136" s="768"/>
      <c r="AE136" s="769"/>
      <c r="AF136" s="767"/>
      <c r="AG136" s="768"/>
      <c r="AH136" s="768"/>
      <c r="AI136" s="768"/>
      <c r="AJ136" s="769"/>
    </row>
    <row r="137" spans="1:36" s="794" customFormat="1" ht="19.5" customHeight="1">
      <c r="A137" s="776" t="s">
        <v>1257</v>
      </c>
      <c r="B137" s="777"/>
      <c r="C137" s="777"/>
      <c r="D137" s="777"/>
      <c r="E137" s="777"/>
      <c r="F137" s="777"/>
      <c r="G137" s="777"/>
      <c r="H137" s="777"/>
      <c r="I137" s="777"/>
      <c r="J137" s="777"/>
      <c r="K137" s="777"/>
      <c r="L137" s="777"/>
      <c r="M137" s="777"/>
      <c r="N137" s="777"/>
      <c r="O137" s="777"/>
      <c r="P137" s="777"/>
      <c r="Q137" s="777"/>
      <c r="R137" s="777"/>
      <c r="S137" s="778"/>
      <c r="T137" s="779" t="s">
        <v>1258</v>
      </c>
      <c r="U137" s="780"/>
      <c r="V137" s="781">
        <f>SUM(V77+V81+V104+V136)</f>
        <v>78000</v>
      </c>
      <c r="W137" s="782"/>
      <c r="X137" s="782"/>
      <c r="Y137" s="782"/>
      <c r="Z137" s="783"/>
      <c r="AA137" s="784"/>
      <c r="AB137" s="785"/>
      <c r="AC137" s="785"/>
      <c r="AD137" s="785"/>
      <c r="AE137" s="786"/>
      <c r="AF137" s="784"/>
      <c r="AG137" s="785"/>
      <c r="AH137" s="785"/>
      <c r="AI137" s="785"/>
      <c r="AJ137" s="786"/>
    </row>
    <row r="138" spans="1:4" ht="21.75" customHeight="1">
      <c r="A138" s="795"/>
      <c r="B138" s="795"/>
      <c r="C138" s="795"/>
      <c r="D138" s="795"/>
    </row>
    <row r="139" spans="1:4" ht="21.75" customHeight="1">
      <c r="A139" s="795"/>
      <c r="B139" s="795"/>
      <c r="C139" s="795"/>
      <c r="D139" s="795"/>
    </row>
    <row r="140" spans="1:4" ht="21.75" customHeight="1">
      <c r="A140" s="795"/>
      <c r="B140" s="795"/>
      <c r="C140" s="795"/>
      <c r="D140" s="795"/>
    </row>
    <row r="141" spans="1:4" ht="21.75" customHeight="1">
      <c r="A141" s="795"/>
      <c r="B141" s="795"/>
      <c r="C141" s="795"/>
      <c r="D141" s="795"/>
    </row>
    <row r="142" spans="1:4" ht="21.75" customHeight="1">
      <c r="A142" s="795"/>
      <c r="B142" s="795"/>
      <c r="C142" s="795"/>
      <c r="D142" s="795"/>
    </row>
    <row r="143" spans="1:4" ht="21.75" customHeight="1">
      <c r="A143" s="795"/>
      <c r="B143" s="795"/>
      <c r="C143" s="795"/>
      <c r="D143" s="795"/>
    </row>
    <row r="144" spans="1:4" ht="21.75" customHeight="1">
      <c r="A144" s="795"/>
      <c r="B144" s="795"/>
      <c r="C144" s="795"/>
      <c r="D144" s="795"/>
    </row>
    <row r="145" spans="1:4" ht="21.75" customHeight="1">
      <c r="A145" s="795"/>
      <c r="B145" s="795"/>
      <c r="C145" s="795"/>
      <c r="D145" s="795"/>
    </row>
    <row r="146" spans="1:4" ht="21.75" customHeight="1">
      <c r="A146" s="795"/>
      <c r="B146" s="795"/>
      <c r="C146" s="795"/>
      <c r="D146" s="795"/>
    </row>
    <row r="147" spans="1:4" ht="21.75" customHeight="1">
      <c r="A147" s="795"/>
      <c r="B147" s="795"/>
      <c r="C147" s="795"/>
      <c r="D147" s="795"/>
    </row>
    <row r="148" spans="1:4" ht="21.75" customHeight="1">
      <c r="A148" s="795"/>
      <c r="B148" s="795"/>
      <c r="C148" s="795"/>
      <c r="D148" s="795"/>
    </row>
    <row r="149" spans="1:4" ht="21.75" customHeight="1">
      <c r="A149" s="795"/>
      <c r="B149" s="795"/>
      <c r="C149" s="795"/>
      <c r="D149" s="795"/>
    </row>
    <row r="150" spans="1:4" ht="21.75" customHeight="1">
      <c r="A150" s="795"/>
      <c r="B150" s="795"/>
      <c r="C150" s="795"/>
      <c r="D150" s="795"/>
    </row>
    <row r="151" spans="1:4" ht="21.75" customHeight="1">
      <c r="A151" s="795"/>
      <c r="B151" s="795"/>
      <c r="C151" s="795"/>
      <c r="D151" s="795"/>
    </row>
    <row r="152" spans="1:4" ht="21.75" customHeight="1">
      <c r="A152" s="795"/>
      <c r="B152" s="795"/>
      <c r="C152" s="795"/>
      <c r="D152" s="795"/>
    </row>
    <row r="153" spans="1:4" ht="21.75" customHeight="1">
      <c r="A153" s="795"/>
      <c r="B153" s="795"/>
      <c r="C153" s="795"/>
      <c r="D153" s="795"/>
    </row>
    <row r="154" spans="1:4" ht="21.75" customHeight="1">
      <c r="A154" s="795"/>
      <c r="B154" s="795"/>
      <c r="C154" s="795"/>
      <c r="D154" s="795"/>
    </row>
    <row r="155" spans="1:4" ht="21.75" customHeight="1">
      <c r="A155" s="795"/>
      <c r="B155" s="795"/>
      <c r="C155" s="795"/>
      <c r="D155" s="795"/>
    </row>
    <row r="156" spans="1:4" ht="21.75" customHeight="1">
      <c r="A156" s="795"/>
      <c r="B156" s="795"/>
      <c r="C156" s="795"/>
      <c r="D156" s="795"/>
    </row>
    <row r="157" spans="1:4" ht="21.75" customHeight="1">
      <c r="A157" s="795"/>
      <c r="B157" s="795"/>
      <c r="C157" s="795"/>
      <c r="D157" s="795"/>
    </row>
    <row r="158" spans="1:4" ht="21.75" customHeight="1">
      <c r="A158" s="795"/>
      <c r="B158" s="795"/>
      <c r="C158" s="795"/>
      <c r="D158" s="795"/>
    </row>
    <row r="159" spans="1:4" ht="21.75" customHeight="1">
      <c r="A159" s="795"/>
      <c r="B159" s="795"/>
      <c r="C159" s="795"/>
      <c r="D159" s="795"/>
    </row>
    <row r="160" spans="1:4" ht="21.75" customHeight="1">
      <c r="A160" s="795"/>
      <c r="B160" s="795"/>
      <c r="C160" s="795"/>
      <c r="D160" s="795"/>
    </row>
    <row r="161" spans="1:4" ht="21.75" customHeight="1">
      <c r="A161" s="795"/>
      <c r="B161" s="795"/>
      <c r="C161" s="795"/>
      <c r="D161" s="795"/>
    </row>
    <row r="162" spans="1:4" ht="21.75" customHeight="1">
      <c r="A162" s="795"/>
      <c r="B162" s="795"/>
      <c r="C162" s="795"/>
      <c r="D162" s="795"/>
    </row>
    <row r="163" spans="1:4" ht="21.75" customHeight="1">
      <c r="A163" s="795"/>
      <c r="B163" s="795"/>
      <c r="C163" s="795"/>
      <c r="D163" s="795"/>
    </row>
    <row r="164" spans="1:4" ht="21.75" customHeight="1">
      <c r="A164" s="795"/>
      <c r="B164" s="795"/>
      <c r="C164" s="795"/>
      <c r="D164" s="795"/>
    </row>
    <row r="165" spans="1:4" ht="21.75" customHeight="1">
      <c r="A165" s="795"/>
      <c r="B165" s="795"/>
      <c r="C165" s="795"/>
      <c r="D165" s="795"/>
    </row>
    <row r="166" spans="1:4" ht="21.75" customHeight="1">
      <c r="A166" s="795"/>
      <c r="B166" s="795"/>
      <c r="C166" s="795"/>
      <c r="D166" s="795"/>
    </row>
    <row r="167" spans="1:4" ht="21.75" customHeight="1">
      <c r="A167" s="795"/>
      <c r="B167" s="795"/>
      <c r="C167" s="795"/>
      <c r="D167" s="795"/>
    </row>
    <row r="168" spans="1:4" ht="21.75" customHeight="1">
      <c r="A168" s="795"/>
      <c r="B168" s="795"/>
      <c r="C168" s="795"/>
      <c r="D168" s="795"/>
    </row>
    <row r="169" spans="1:4" ht="21.75" customHeight="1">
      <c r="A169" s="795"/>
      <c r="B169" s="795"/>
      <c r="C169" s="795"/>
      <c r="D169" s="795"/>
    </row>
    <row r="170" spans="1:4" ht="21.75" customHeight="1">
      <c r="A170" s="795"/>
      <c r="B170" s="795"/>
      <c r="C170" s="795"/>
      <c r="D170" s="795"/>
    </row>
    <row r="171" spans="1:4" ht="21.75" customHeight="1">
      <c r="A171" s="795"/>
      <c r="B171" s="795"/>
      <c r="C171" s="795"/>
      <c r="D171" s="795"/>
    </row>
    <row r="172" spans="1:4" ht="21.75" customHeight="1">
      <c r="A172" s="795"/>
      <c r="B172" s="795"/>
      <c r="C172" s="795"/>
      <c r="D172" s="795"/>
    </row>
    <row r="173" spans="1:4" ht="21.75" customHeight="1">
      <c r="A173" s="795"/>
      <c r="B173" s="795"/>
      <c r="C173" s="795"/>
      <c r="D173" s="795"/>
    </row>
    <row r="174" spans="1:4" ht="21.75" customHeight="1">
      <c r="A174" s="795"/>
      <c r="B174" s="795"/>
      <c r="C174" s="795"/>
      <c r="D174" s="795"/>
    </row>
    <row r="175" spans="1:4" ht="21.75" customHeight="1">
      <c r="A175" s="795"/>
      <c r="B175" s="795"/>
      <c r="C175" s="795"/>
      <c r="D175" s="795"/>
    </row>
    <row r="176" spans="1:4" ht="21.75" customHeight="1">
      <c r="A176" s="795"/>
      <c r="B176" s="795"/>
      <c r="C176" s="795"/>
      <c r="D176" s="795"/>
    </row>
    <row r="177" spans="1:4" ht="21.75" customHeight="1">
      <c r="A177" s="795"/>
      <c r="B177" s="795"/>
      <c r="C177" s="795"/>
      <c r="D177" s="795"/>
    </row>
    <row r="178" spans="1:4" ht="21.75" customHeight="1">
      <c r="A178" s="795"/>
      <c r="B178" s="795"/>
      <c r="C178" s="795"/>
      <c r="D178" s="795"/>
    </row>
    <row r="179" spans="1:4" ht="21.75" customHeight="1">
      <c r="A179" s="795"/>
      <c r="B179" s="795"/>
      <c r="C179" s="795"/>
      <c r="D179" s="795"/>
    </row>
    <row r="180" spans="1:4" ht="21.75" customHeight="1">
      <c r="A180" s="795"/>
      <c r="B180" s="795"/>
      <c r="C180" s="795"/>
      <c r="D180" s="795"/>
    </row>
    <row r="181" spans="1:4" ht="21.75" customHeight="1">
      <c r="A181" s="795"/>
      <c r="B181" s="795"/>
      <c r="C181" s="795"/>
      <c r="D181" s="795"/>
    </row>
    <row r="182" spans="1:4" ht="21.75" customHeight="1">
      <c r="A182" s="795"/>
      <c r="B182" s="795"/>
      <c r="C182" s="795"/>
      <c r="D182" s="795"/>
    </row>
    <row r="183" spans="1:4" ht="21.75" customHeight="1">
      <c r="A183" s="795"/>
      <c r="B183" s="795"/>
      <c r="C183" s="795"/>
      <c r="D183" s="795"/>
    </row>
    <row r="184" spans="1:4" ht="12.75">
      <c r="A184" s="795"/>
      <c r="B184" s="795"/>
      <c r="C184" s="795"/>
      <c r="D184" s="795"/>
    </row>
    <row r="185" spans="1:4" ht="12.75">
      <c r="A185" s="795"/>
      <c r="B185" s="795"/>
      <c r="C185" s="795"/>
      <c r="D185" s="795"/>
    </row>
    <row r="186" spans="1:4" ht="12.75">
      <c r="A186" s="795"/>
      <c r="B186" s="795"/>
      <c r="C186" s="795"/>
      <c r="D186" s="795"/>
    </row>
    <row r="187" spans="1:4" ht="12.75">
      <c r="A187" s="795"/>
      <c r="B187" s="795"/>
      <c r="C187" s="795"/>
      <c r="D187" s="795"/>
    </row>
    <row r="188" spans="1:4" ht="12.75">
      <c r="A188" s="795"/>
      <c r="B188" s="795"/>
      <c r="C188" s="795"/>
      <c r="D188" s="795"/>
    </row>
    <row r="189" spans="1:4" ht="12.75">
      <c r="A189" s="795"/>
      <c r="B189" s="795"/>
      <c r="C189" s="795"/>
      <c r="D189" s="795"/>
    </row>
    <row r="190" spans="1:4" ht="12.75">
      <c r="A190" s="795"/>
      <c r="B190" s="795"/>
      <c r="C190" s="795"/>
      <c r="D190" s="795"/>
    </row>
  </sheetData>
  <mergeCells count="608">
    <mergeCell ref="Y8:AJ8"/>
    <mergeCell ref="AF111:AJ111"/>
    <mergeCell ref="A119:S119"/>
    <mergeCell ref="T119:U119"/>
    <mergeCell ref="V119:Z119"/>
    <mergeCell ref="AA119:AE119"/>
    <mergeCell ref="AF119:AJ119"/>
    <mergeCell ref="A111:S111"/>
    <mergeCell ref="T111:U111"/>
    <mergeCell ref="V111:Z111"/>
    <mergeCell ref="AA63:AE63"/>
    <mergeCell ref="AF63:AJ63"/>
    <mergeCell ref="AF71:AJ71"/>
    <mergeCell ref="AF110:AJ110"/>
    <mergeCell ref="AF108:AJ108"/>
    <mergeCell ref="AF109:AJ109"/>
    <mergeCell ref="AF106:AJ106"/>
    <mergeCell ref="AF107:AJ107"/>
    <mergeCell ref="AF104:AJ104"/>
    <mergeCell ref="AF105:AJ105"/>
    <mergeCell ref="T67:U67"/>
    <mergeCell ref="AF21:AJ21"/>
    <mergeCell ref="A29:S29"/>
    <mergeCell ref="T29:U29"/>
    <mergeCell ref="V29:Z29"/>
    <mergeCell ref="AA29:AE29"/>
    <mergeCell ref="AF29:AJ29"/>
    <mergeCell ref="A21:S21"/>
    <mergeCell ref="T21:U21"/>
    <mergeCell ref="V63:Z63"/>
    <mergeCell ref="AA21:AE21"/>
    <mergeCell ref="AF97:AJ97"/>
    <mergeCell ref="A97:S97"/>
    <mergeCell ref="T97:U97"/>
    <mergeCell ref="V97:Z97"/>
    <mergeCell ref="AA97:AE97"/>
    <mergeCell ref="T43:U43"/>
    <mergeCell ref="T45:U45"/>
    <mergeCell ref="T59:U59"/>
    <mergeCell ref="T66:U66"/>
    <mergeCell ref="A3:AJ3"/>
    <mergeCell ref="A4:AJ4"/>
    <mergeCell ref="A5:AJ5"/>
    <mergeCell ref="T55:U55"/>
    <mergeCell ref="AF51:AJ51"/>
    <mergeCell ref="AF40:AJ40"/>
    <mergeCell ref="AF41:AJ41"/>
    <mergeCell ref="AF43:AJ43"/>
    <mergeCell ref="AF44:AJ44"/>
    <mergeCell ref="AF45:AJ45"/>
    <mergeCell ref="T51:U51"/>
    <mergeCell ref="T52:U52"/>
    <mergeCell ref="T53:U53"/>
    <mergeCell ref="T54:U54"/>
    <mergeCell ref="T49:U49"/>
    <mergeCell ref="T50:U50"/>
    <mergeCell ref="T44:U44"/>
    <mergeCell ref="V59:Z59"/>
    <mergeCell ref="T58:U58"/>
    <mergeCell ref="V58:Z58"/>
    <mergeCell ref="V54:Z54"/>
    <mergeCell ref="T46:U46"/>
    <mergeCell ref="T47:U47"/>
    <mergeCell ref="T48:U48"/>
    <mergeCell ref="AF136:AJ136"/>
    <mergeCell ref="A137:S137"/>
    <mergeCell ref="T137:U137"/>
    <mergeCell ref="V137:Z137"/>
    <mergeCell ref="AA137:AE137"/>
    <mergeCell ref="AF137:AJ137"/>
    <mergeCell ref="A136:S136"/>
    <mergeCell ref="T136:U136"/>
    <mergeCell ref="V136:Z136"/>
    <mergeCell ref="AA136:AE136"/>
    <mergeCell ref="AF134:AJ134"/>
    <mergeCell ref="A135:S135"/>
    <mergeCell ref="T135:U135"/>
    <mergeCell ref="V135:Z135"/>
    <mergeCell ref="AA135:AE135"/>
    <mergeCell ref="AF135:AJ135"/>
    <mergeCell ref="A134:S134"/>
    <mergeCell ref="T134:U134"/>
    <mergeCell ref="V134:Z134"/>
    <mergeCell ref="AA134:AE134"/>
    <mergeCell ref="AF132:AJ132"/>
    <mergeCell ref="A133:S133"/>
    <mergeCell ref="T133:U133"/>
    <mergeCell ref="V133:Z133"/>
    <mergeCell ref="AA133:AE133"/>
    <mergeCell ref="AF133:AJ133"/>
    <mergeCell ref="A132:S132"/>
    <mergeCell ref="T132:U132"/>
    <mergeCell ref="V132:Z132"/>
    <mergeCell ref="AA132:AE132"/>
    <mergeCell ref="AF130:AJ130"/>
    <mergeCell ref="A131:S131"/>
    <mergeCell ref="T131:U131"/>
    <mergeCell ref="V131:Z131"/>
    <mergeCell ref="AA131:AE131"/>
    <mergeCell ref="AF131:AJ131"/>
    <mergeCell ref="A130:S130"/>
    <mergeCell ref="T130:U130"/>
    <mergeCell ref="V130:Z130"/>
    <mergeCell ref="AA130:AE130"/>
    <mergeCell ref="AF128:AJ128"/>
    <mergeCell ref="A129:S129"/>
    <mergeCell ref="T129:U129"/>
    <mergeCell ref="V129:Z129"/>
    <mergeCell ref="AA129:AE129"/>
    <mergeCell ref="AF129:AJ129"/>
    <mergeCell ref="A128:S128"/>
    <mergeCell ref="T128:U128"/>
    <mergeCell ref="V128:Z128"/>
    <mergeCell ref="AA128:AE128"/>
    <mergeCell ref="AF126:AJ126"/>
    <mergeCell ref="A127:S127"/>
    <mergeCell ref="T127:U127"/>
    <mergeCell ref="V127:Z127"/>
    <mergeCell ref="AA127:AE127"/>
    <mergeCell ref="AF127:AJ127"/>
    <mergeCell ref="A126:S126"/>
    <mergeCell ref="T126:U126"/>
    <mergeCell ref="V126:Z126"/>
    <mergeCell ref="AA126:AE126"/>
    <mergeCell ref="AF124:AJ124"/>
    <mergeCell ref="A125:S125"/>
    <mergeCell ref="T125:U125"/>
    <mergeCell ref="V125:Z125"/>
    <mergeCell ref="AA125:AE125"/>
    <mergeCell ref="AF125:AJ125"/>
    <mergeCell ref="A124:S124"/>
    <mergeCell ref="T124:U124"/>
    <mergeCell ref="V124:Z124"/>
    <mergeCell ref="AA124:AE124"/>
    <mergeCell ref="AF122:AJ122"/>
    <mergeCell ref="A123:S123"/>
    <mergeCell ref="T123:U123"/>
    <mergeCell ref="V123:Z123"/>
    <mergeCell ref="AA123:AE123"/>
    <mergeCell ref="AF123:AJ123"/>
    <mergeCell ref="A122:S122"/>
    <mergeCell ref="T122:U122"/>
    <mergeCell ref="V122:Z122"/>
    <mergeCell ref="AA122:AE122"/>
    <mergeCell ref="AF120:AJ120"/>
    <mergeCell ref="A121:S121"/>
    <mergeCell ref="T121:U121"/>
    <mergeCell ref="V121:Z121"/>
    <mergeCell ref="AA121:AE121"/>
    <mergeCell ref="AF121:AJ121"/>
    <mergeCell ref="A120:S120"/>
    <mergeCell ref="T120:U120"/>
    <mergeCell ref="V120:Z120"/>
    <mergeCell ref="AA120:AE120"/>
    <mergeCell ref="AF117:AJ117"/>
    <mergeCell ref="A118:S118"/>
    <mergeCell ref="T118:U118"/>
    <mergeCell ref="V118:Z118"/>
    <mergeCell ref="AA118:AE118"/>
    <mergeCell ref="AF118:AJ118"/>
    <mergeCell ref="A117:S117"/>
    <mergeCell ref="T117:U117"/>
    <mergeCell ref="V117:Z117"/>
    <mergeCell ref="AA117:AE117"/>
    <mergeCell ref="AF115:AJ115"/>
    <mergeCell ref="A116:S116"/>
    <mergeCell ref="T116:U116"/>
    <mergeCell ref="V116:Z116"/>
    <mergeCell ref="AA116:AE116"/>
    <mergeCell ref="AF116:AJ116"/>
    <mergeCell ref="A115:S115"/>
    <mergeCell ref="T115:U115"/>
    <mergeCell ref="V115:Z115"/>
    <mergeCell ref="AA115:AE115"/>
    <mergeCell ref="AF113:AJ113"/>
    <mergeCell ref="A114:S114"/>
    <mergeCell ref="T114:U114"/>
    <mergeCell ref="V114:Z114"/>
    <mergeCell ref="AA114:AE114"/>
    <mergeCell ref="AF114:AJ114"/>
    <mergeCell ref="A113:S113"/>
    <mergeCell ref="T113:U113"/>
    <mergeCell ref="V113:Z113"/>
    <mergeCell ref="AA113:AE113"/>
    <mergeCell ref="AF112:AJ112"/>
    <mergeCell ref="A110:S110"/>
    <mergeCell ref="T110:U110"/>
    <mergeCell ref="V110:Z110"/>
    <mergeCell ref="AA110:AE110"/>
    <mergeCell ref="A112:S112"/>
    <mergeCell ref="T112:U112"/>
    <mergeCell ref="V112:Z112"/>
    <mergeCell ref="AA112:AE112"/>
    <mergeCell ref="AA111:AE111"/>
    <mergeCell ref="A109:S109"/>
    <mergeCell ref="T109:U109"/>
    <mergeCell ref="V109:Z109"/>
    <mergeCell ref="AA109:AE109"/>
    <mergeCell ref="A108:S108"/>
    <mergeCell ref="T108:U108"/>
    <mergeCell ref="V108:Z108"/>
    <mergeCell ref="AA108:AE108"/>
    <mergeCell ref="A107:S107"/>
    <mergeCell ref="T107:U107"/>
    <mergeCell ref="V107:Z107"/>
    <mergeCell ref="AA107:AE107"/>
    <mergeCell ref="A106:S106"/>
    <mergeCell ref="T106:U106"/>
    <mergeCell ref="V106:Z106"/>
    <mergeCell ref="AA106:AE106"/>
    <mergeCell ref="A105:S105"/>
    <mergeCell ref="T105:U105"/>
    <mergeCell ref="V105:Z105"/>
    <mergeCell ref="AA105:AE105"/>
    <mergeCell ref="A104:S104"/>
    <mergeCell ref="T104:U104"/>
    <mergeCell ref="V104:Z104"/>
    <mergeCell ref="AA104:AE104"/>
    <mergeCell ref="AF102:AJ102"/>
    <mergeCell ref="A103:S103"/>
    <mergeCell ref="T103:U103"/>
    <mergeCell ref="V103:Z103"/>
    <mergeCell ref="AA103:AE103"/>
    <mergeCell ref="AF103:AJ103"/>
    <mergeCell ref="A102:S102"/>
    <mergeCell ref="T102:U102"/>
    <mergeCell ref="V102:Z102"/>
    <mergeCell ref="AA102:AE102"/>
    <mergeCell ref="AF100:AJ100"/>
    <mergeCell ref="A101:S101"/>
    <mergeCell ref="T101:U101"/>
    <mergeCell ref="V101:Z101"/>
    <mergeCell ref="AA101:AE101"/>
    <mergeCell ref="AF101:AJ101"/>
    <mergeCell ref="A100:S100"/>
    <mergeCell ref="T100:U100"/>
    <mergeCell ref="V100:Z100"/>
    <mergeCell ref="AA100:AE100"/>
    <mergeCell ref="AF98:AJ98"/>
    <mergeCell ref="A99:S99"/>
    <mergeCell ref="T99:U99"/>
    <mergeCell ref="V99:Z99"/>
    <mergeCell ref="AA99:AE99"/>
    <mergeCell ref="AF99:AJ99"/>
    <mergeCell ref="A98:S98"/>
    <mergeCell ref="T98:U98"/>
    <mergeCell ref="V98:Z98"/>
    <mergeCell ref="AA98:AE98"/>
    <mergeCell ref="AF95:AJ95"/>
    <mergeCell ref="A96:S96"/>
    <mergeCell ref="T96:U96"/>
    <mergeCell ref="V96:Z96"/>
    <mergeCell ref="AA96:AE96"/>
    <mergeCell ref="AF96:AJ96"/>
    <mergeCell ref="A95:S95"/>
    <mergeCell ref="T95:U95"/>
    <mergeCell ref="V95:Z95"/>
    <mergeCell ref="AA95:AE95"/>
    <mergeCell ref="AF93:AJ93"/>
    <mergeCell ref="A94:S94"/>
    <mergeCell ref="T94:U94"/>
    <mergeCell ref="V94:Z94"/>
    <mergeCell ref="AA94:AE94"/>
    <mergeCell ref="AF94:AJ94"/>
    <mergeCell ref="A93:S93"/>
    <mergeCell ref="T93:U93"/>
    <mergeCell ref="V93:Z93"/>
    <mergeCell ref="AA93:AE93"/>
    <mergeCell ref="AF91:AJ91"/>
    <mergeCell ref="A92:S92"/>
    <mergeCell ref="T92:U92"/>
    <mergeCell ref="V92:Z92"/>
    <mergeCell ref="AA92:AE92"/>
    <mergeCell ref="AF92:AJ92"/>
    <mergeCell ref="A91:S91"/>
    <mergeCell ref="T91:U91"/>
    <mergeCell ref="V91:Z91"/>
    <mergeCell ref="AA91:AE91"/>
    <mergeCell ref="AF89:AJ89"/>
    <mergeCell ref="A90:S90"/>
    <mergeCell ref="T90:U90"/>
    <mergeCell ref="V90:Z90"/>
    <mergeCell ref="AA90:AE90"/>
    <mergeCell ref="AF90:AJ90"/>
    <mergeCell ref="A89:S89"/>
    <mergeCell ref="T89:U89"/>
    <mergeCell ref="V89:Z89"/>
    <mergeCell ref="AA89:AE89"/>
    <mergeCell ref="AF87:AJ87"/>
    <mergeCell ref="A88:S88"/>
    <mergeCell ref="T88:U88"/>
    <mergeCell ref="V88:Z88"/>
    <mergeCell ref="AA88:AE88"/>
    <mergeCell ref="AF88:AJ88"/>
    <mergeCell ref="A87:S87"/>
    <mergeCell ref="T87:U87"/>
    <mergeCell ref="V87:Z87"/>
    <mergeCell ref="AA87:AE87"/>
    <mergeCell ref="AF85:AJ85"/>
    <mergeCell ref="A86:S86"/>
    <mergeCell ref="T86:U86"/>
    <mergeCell ref="V86:Z86"/>
    <mergeCell ref="AA86:AE86"/>
    <mergeCell ref="AF86:AJ86"/>
    <mergeCell ref="A85:S85"/>
    <mergeCell ref="T85:U85"/>
    <mergeCell ref="V85:Z85"/>
    <mergeCell ref="AA85:AE85"/>
    <mergeCell ref="AF83:AJ83"/>
    <mergeCell ref="A84:S84"/>
    <mergeCell ref="T84:U84"/>
    <mergeCell ref="V84:Z84"/>
    <mergeCell ref="AA84:AE84"/>
    <mergeCell ref="AF84:AJ84"/>
    <mergeCell ref="A83:S83"/>
    <mergeCell ref="T83:U83"/>
    <mergeCell ref="V83:Z83"/>
    <mergeCell ref="AA83:AE83"/>
    <mergeCell ref="AF81:AJ81"/>
    <mergeCell ref="A82:S82"/>
    <mergeCell ref="T82:U82"/>
    <mergeCell ref="V82:Z82"/>
    <mergeCell ref="AA82:AE82"/>
    <mergeCell ref="AF82:AJ82"/>
    <mergeCell ref="A81:S81"/>
    <mergeCell ref="T81:U81"/>
    <mergeCell ref="V81:Z81"/>
    <mergeCell ref="AA81:AE81"/>
    <mergeCell ref="AF79:AJ79"/>
    <mergeCell ref="A80:S80"/>
    <mergeCell ref="T80:U80"/>
    <mergeCell ref="V80:Z80"/>
    <mergeCell ref="AA80:AE80"/>
    <mergeCell ref="AF80:AJ80"/>
    <mergeCell ref="A79:S79"/>
    <mergeCell ref="T79:U79"/>
    <mergeCell ref="V79:Z79"/>
    <mergeCell ref="AA79:AE79"/>
    <mergeCell ref="AF76:AJ76"/>
    <mergeCell ref="A78:S78"/>
    <mergeCell ref="T78:U78"/>
    <mergeCell ref="V78:Z78"/>
    <mergeCell ref="AA78:AE78"/>
    <mergeCell ref="AF78:AJ78"/>
    <mergeCell ref="A76:S76"/>
    <mergeCell ref="T76:U76"/>
    <mergeCell ref="V76:Z76"/>
    <mergeCell ref="AA76:AE76"/>
    <mergeCell ref="AA59:AE59"/>
    <mergeCell ref="AF59:AJ59"/>
    <mergeCell ref="T34:U34"/>
    <mergeCell ref="V34:Z34"/>
    <mergeCell ref="AA34:AE34"/>
    <mergeCell ref="AF34:AJ34"/>
    <mergeCell ref="AF46:AJ46"/>
    <mergeCell ref="AF39:AJ39"/>
    <mergeCell ref="AF42:AJ42"/>
    <mergeCell ref="AA56:AE56"/>
    <mergeCell ref="V77:Z77"/>
    <mergeCell ref="AA77:AE77"/>
    <mergeCell ref="V67:Z67"/>
    <mergeCell ref="AA67:AE67"/>
    <mergeCell ref="V74:Z74"/>
    <mergeCell ref="AA74:AE74"/>
    <mergeCell ref="V75:Z75"/>
    <mergeCell ref="AA75:AE75"/>
    <mergeCell ref="V72:Z72"/>
    <mergeCell ref="AA72:AE72"/>
    <mergeCell ref="V73:Z73"/>
    <mergeCell ref="AA73:AE73"/>
    <mergeCell ref="V68:Z68"/>
    <mergeCell ref="AA68:AE68"/>
    <mergeCell ref="V69:Z69"/>
    <mergeCell ref="AA69:AE69"/>
    <mergeCell ref="V70:Z70"/>
    <mergeCell ref="AA70:AE70"/>
    <mergeCell ref="V71:Z71"/>
    <mergeCell ref="AA71:AE71"/>
    <mergeCell ref="T73:U73"/>
    <mergeCell ref="T74:U74"/>
    <mergeCell ref="T75:U75"/>
    <mergeCell ref="T77:U77"/>
    <mergeCell ref="T68:U68"/>
    <mergeCell ref="T69:U69"/>
    <mergeCell ref="T72:U72"/>
    <mergeCell ref="T70:U70"/>
    <mergeCell ref="T71:U71"/>
    <mergeCell ref="T60:U60"/>
    <mergeCell ref="T61:U61"/>
    <mergeCell ref="T64:U64"/>
    <mergeCell ref="T65:U65"/>
    <mergeCell ref="T62:U62"/>
    <mergeCell ref="T63:U63"/>
    <mergeCell ref="V60:Z60"/>
    <mergeCell ref="AA60:AE60"/>
    <mergeCell ref="V61:Z61"/>
    <mergeCell ref="AA61:AE61"/>
    <mergeCell ref="AA58:AE58"/>
    <mergeCell ref="T56:U56"/>
    <mergeCell ref="V56:Z56"/>
    <mergeCell ref="V57:Z57"/>
    <mergeCell ref="AA57:AE57"/>
    <mergeCell ref="T57:U57"/>
    <mergeCell ref="AA54:AE54"/>
    <mergeCell ref="V51:Z51"/>
    <mergeCell ref="AA51:AE51"/>
    <mergeCell ref="V52:Z52"/>
    <mergeCell ref="AA52:AE52"/>
    <mergeCell ref="V48:Z48"/>
    <mergeCell ref="AA48:AE48"/>
    <mergeCell ref="V53:Z53"/>
    <mergeCell ref="AA53:AE53"/>
    <mergeCell ref="V49:Z49"/>
    <mergeCell ref="AA49:AE49"/>
    <mergeCell ref="V50:Z50"/>
    <mergeCell ref="AA50:AE50"/>
    <mergeCell ref="V44:Z44"/>
    <mergeCell ref="V47:Z47"/>
    <mergeCell ref="AA44:AE44"/>
    <mergeCell ref="V46:Z46"/>
    <mergeCell ref="AA46:AE46"/>
    <mergeCell ref="AA47:AE47"/>
    <mergeCell ref="V41:Z41"/>
    <mergeCell ref="AA41:AE41"/>
    <mergeCell ref="V42:Z42"/>
    <mergeCell ref="AA42:AE42"/>
    <mergeCell ref="V39:Z39"/>
    <mergeCell ref="AA39:AE39"/>
    <mergeCell ref="V40:Z40"/>
    <mergeCell ref="AA40:AE40"/>
    <mergeCell ref="T39:U39"/>
    <mergeCell ref="T40:U40"/>
    <mergeCell ref="T41:U41"/>
    <mergeCell ref="T42:U42"/>
    <mergeCell ref="V37:Z37"/>
    <mergeCell ref="AA37:AE37"/>
    <mergeCell ref="V38:Z38"/>
    <mergeCell ref="AA38:AE38"/>
    <mergeCell ref="V35:Z35"/>
    <mergeCell ref="AA35:AE35"/>
    <mergeCell ref="V36:Z36"/>
    <mergeCell ref="AA36:AE36"/>
    <mergeCell ref="V32:Z32"/>
    <mergeCell ref="AA32:AE32"/>
    <mergeCell ref="T26:U26"/>
    <mergeCell ref="T27:U27"/>
    <mergeCell ref="T30:U30"/>
    <mergeCell ref="T31:U31"/>
    <mergeCell ref="T32:U32"/>
    <mergeCell ref="V30:Z30"/>
    <mergeCell ref="AA30:AE30"/>
    <mergeCell ref="V31:Z31"/>
    <mergeCell ref="AA26:AE26"/>
    <mergeCell ref="V26:Z26"/>
    <mergeCell ref="V27:Z27"/>
    <mergeCell ref="AA27:AE27"/>
    <mergeCell ref="V19:Z19"/>
    <mergeCell ref="T19:U19"/>
    <mergeCell ref="AA19:AE19"/>
    <mergeCell ref="V25:Z25"/>
    <mergeCell ref="T25:U25"/>
    <mergeCell ref="AA25:AE25"/>
    <mergeCell ref="T22:U22"/>
    <mergeCell ref="T23:U23"/>
    <mergeCell ref="T24:U24"/>
    <mergeCell ref="V21:Z21"/>
    <mergeCell ref="T38:U38"/>
    <mergeCell ref="V24:Z24"/>
    <mergeCell ref="AA24:AE24"/>
    <mergeCell ref="T20:U20"/>
    <mergeCell ref="T28:U28"/>
    <mergeCell ref="T33:U33"/>
    <mergeCell ref="T35:U35"/>
    <mergeCell ref="T36:U36"/>
    <mergeCell ref="T37:U37"/>
    <mergeCell ref="AA31:AE31"/>
    <mergeCell ref="V64:Z64"/>
    <mergeCell ref="AA64:AE64"/>
    <mergeCell ref="V65:Z65"/>
    <mergeCell ref="AA65:AE65"/>
    <mergeCell ref="V62:Z62"/>
    <mergeCell ref="AA62:AE62"/>
    <mergeCell ref="V20:Z20"/>
    <mergeCell ref="AA20:AE20"/>
    <mergeCell ref="V28:Z28"/>
    <mergeCell ref="AA28:AE28"/>
    <mergeCell ref="V22:Z22"/>
    <mergeCell ref="AA22:AE22"/>
    <mergeCell ref="V23:Z23"/>
    <mergeCell ref="AA23:AE23"/>
    <mergeCell ref="A6:AJ6"/>
    <mergeCell ref="A18:S18"/>
    <mergeCell ref="A19:S19"/>
    <mergeCell ref="A20:S20"/>
    <mergeCell ref="A15:S16"/>
    <mergeCell ref="T15:U16"/>
    <mergeCell ref="AF15:AJ16"/>
    <mergeCell ref="T18:U18"/>
    <mergeCell ref="V18:Z18"/>
    <mergeCell ref="AA18:AE18"/>
    <mergeCell ref="A22:S22"/>
    <mergeCell ref="A23:S23"/>
    <mergeCell ref="A24:S24"/>
    <mergeCell ref="A25:S25"/>
    <mergeCell ref="A26:S26"/>
    <mergeCell ref="A27:S27"/>
    <mergeCell ref="A28:S28"/>
    <mergeCell ref="A30:S30"/>
    <mergeCell ref="A31:S31"/>
    <mergeCell ref="A32:S32"/>
    <mergeCell ref="A33:S33"/>
    <mergeCell ref="A35:S35"/>
    <mergeCell ref="A34:S34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45:S45"/>
    <mergeCell ref="A46:S46"/>
    <mergeCell ref="A47:S47"/>
    <mergeCell ref="A48:S48"/>
    <mergeCell ref="A49:S49"/>
    <mergeCell ref="A50:S50"/>
    <mergeCell ref="A52:S52"/>
    <mergeCell ref="A53:S53"/>
    <mergeCell ref="A51:S51"/>
    <mergeCell ref="A54:S54"/>
    <mergeCell ref="A55:S55"/>
    <mergeCell ref="A56:S56"/>
    <mergeCell ref="A57:S57"/>
    <mergeCell ref="A58:S58"/>
    <mergeCell ref="A60:S60"/>
    <mergeCell ref="A59:S59"/>
    <mergeCell ref="A61:S61"/>
    <mergeCell ref="A62:S62"/>
    <mergeCell ref="A64:S64"/>
    <mergeCell ref="A65:S65"/>
    <mergeCell ref="A63:S63"/>
    <mergeCell ref="A66:S66"/>
    <mergeCell ref="A67:S67"/>
    <mergeCell ref="A68:S68"/>
    <mergeCell ref="A69:S69"/>
    <mergeCell ref="A70:S70"/>
    <mergeCell ref="A72:S72"/>
    <mergeCell ref="A73:S73"/>
    <mergeCell ref="A74:S74"/>
    <mergeCell ref="A71:S71"/>
    <mergeCell ref="A75:S75"/>
    <mergeCell ref="A77:S77"/>
    <mergeCell ref="V33:Z33"/>
    <mergeCell ref="AA33:AE33"/>
    <mergeCell ref="V43:Z43"/>
    <mergeCell ref="AA43:AE43"/>
    <mergeCell ref="V45:Z45"/>
    <mergeCell ref="AA45:AE45"/>
    <mergeCell ref="V55:Z55"/>
    <mergeCell ref="AA55:AE55"/>
    <mergeCell ref="V66:Z66"/>
    <mergeCell ref="AA66:AE66"/>
    <mergeCell ref="AF18:AJ18"/>
    <mergeCell ref="AF19:AJ19"/>
    <mergeCell ref="AF20:AJ20"/>
    <mergeCell ref="AF22:AJ22"/>
    <mergeCell ref="AF23:AJ23"/>
    <mergeCell ref="AF24:AJ24"/>
    <mergeCell ref="AF26:AJ26"/>
    <mergeCell ref="AF27:AJ27"/>
    <mergeCell ref="AF28:AJ28"/>
    <mergeCell ref="AF30:AJ30"/>
    <mergeCell ref="AF31:AJ31"/>
    <mergeCell ref="AF32:AJ32"/>
    <mergeCell ref="AF35:AJ35"/>
    <mergeCell ref="AF36:AJ36"/>
    <mergeCell ref="AF37:AJ37"/>
    <mergeCell ref="AF38:AJ38"/>
    <mergeCell ref="AF47:AJ47"/>
    <mergeCell ref="AF48:AJ48"/>
    <mergeCell ref="AF49:AJ49"/>
    <mergeCell ref="AF50:AJ50"/>
    <mergeCell ref="AF52:AJ52"/>
    <mergeCell ref="AF53:AJ53"/>
    <mergeCell ref="AF55:AJ55"/>
    <mergeCell ref="AF56:AJ56"/>
    <mergeCell ref="AF54:AJ54"/>
    <mergeCell ref="AF57:AJ57"/>
    <mergeCell ref="AF60:AJ60"/>
    <mergeCell ref="AF61:AJ61"/>
    <mergeCell ref="AF62:AJ62"/>
    <mergeCell ref="AF58:AJ58"/>
    <mergeCell ref="AF64:AJ64"/>
    <mergeCell ref="AF65:AJ65"/>
    <mergeCell ref="AF66:AJ66"/>
    <mergeCell ref="AF68:AJ68"/>
    <mergeCell ref="AF33:AJ33"/>
    <mergeCell ref="AF25:AJ25"/>
    <mergeCell ref="AF74:AJ74"/>
    <mergeCell ref="AF77:AJ77"/>
    <mergeCell ref="AF75:AJ75"/>
    <mergeCell ref="AF67:AJ67"/>
    <mergeCell ref="AF69:AJ69"/>
    <mergeCell ref="AF70:AJ70"/>
    <mergeCell ref="AF72:AJ72"/>
    <mergeCell ref="AF73:AJ73"/>
  </mergeCells>
  <printOptions horizontalCentered="1"/>
  <pageMargins left="0.3937007874015748" right="0.1968503937007874" top="0.5118110236220472" bottom="0.3937007874015748" header="0.5118110236220472" footer="0.31496062992125984"/>
  <pageSetup fitToHeight="0" horizontalDpi="300" verticalDpi="300" orientation="portrait" paperSize="9" scale="76" r:id="rId1"/>
  <rowBreaks count="3" manualBreakCount="3">
    <brk id="46" max="255" man="1"/>
    <brk id="75" max="36" man="1"/>
    <brk id="11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8"/>
  <sheetViews>
    <sheetView showGridLines="0" zoomScaleSheetLayoutView="100" workbookViewId="0" topLeftCell="A43">
      <selection activeCell="V46" sqref="V46:Z46"/>
    </sheetView>
  </sheetViews>
  <sheetFormatPr defaultColWidth="9.140625" defaultRowHeight="12.75"/>
  <cols>
    <col min="1" max="6" width="3.28125" style="796" customWidth="1"/>
    <col min="7" max="7" width="5.140625" style="796" customWidth="1"/>
    <col min="8" max="11" width="3.28125" style="796" customWidth="1"/>
    <col min="12" max="12" width="4.28125" style="796" customWidth="1"/>
    <col min="13" max="14" width="3.28125" style="796" customWidth="1"/>
    <col min="15" max="15" width="4.421875" style="796" customWidth="1"/>
    <col min="16" max="19" width="3.28125" style="796" customWidth="1"/>
    <col min="20" max="20" width="2.421875" style="796" customWidth="1"/>
    <col min="21" max="36" width="3.28125" style="796" customWidth="1"/>
    <col min="37" max="37" width="3.00390625" style="796" customWidth="1"/>
    <col min="38" max="16384" width="9.140625" style="796" customWidth="1"/>
  </cols>
  <sheetData>
    <row r="1" spans="35:36" ht="12.75">
      <c r="AI1" s="797"/>
      <c r="AJ1" s="797"/>
    </row>
    <row r="2" spans="35:36" ht="12.75">
      <c r="AI2" s="798"/>
      <c r="AJ2" s="799"/>
    </row>
    <row r="3" spans="1:36" ht="15.75">
      <c r="A3" s="800" t="s">
        <v>1259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800"/>
      <c r="AJ3" s="800"/>
    </row>
    <row r="4" spans="35:36" ht="12.75">
      <c r="AI4" s="798"/>
      <c r="AJ4" s="798"/>
    </row>
    <row r="5" spans="25:36" ht="12.75">
      <c r="Y5" s="801" t="s">
        <v>1476</v>
      </c>
      <c r="Z5" s="801"/>
      <c r="AA5" s="801"/>
      <c r="AB5" s="801"/>
      <c r="AC5" s="801"/>
      <c r="AD5" s="801"/>
      <c r="AE5" s="801"/>
      <c r="AF5" s="801"/>
      <c r="AG5" s="801"/>
      <c r="AH5" s="801"/>
      <c r="AI5" s="801"/>
      <c r="AJ5" s="801"/>
    </row>
    <row r="6" spans="28:36" ht="12.75">
      <c r="AB6" s="802" t="s">
        <v>1477</v>
      </c>
      <c r="AC6" s="802"/>
      <c r="AD6" s="802"/>
      <c r="AE6" s="802"/>
      <c r="AF6" s="802"/>
      <c r="AG6" s="802"/>
      <c r="AH6" s="802"/>
      <c r="AI6" s="802"/>
      <c r="AJ6" s="802"/>
    </row>
    <row r="7" ht="13.5" thickBot="1"/>
    <row r="8" spans="1:36" ht="19.5" customHeight="1" thickBot="1">
      <c r="A8" s="803">
        <v>5</v>
      </c>
      <c r="B8" s="804">
        <v>1</v>
      </c>
      <c r="C8" s="804">
        <v>3</v>
      </c>
      <c r="D8" s="804">
        <v>0</v>
      </c>
      <c r="E8" s="804">
        <v>0</v>
      </c>
      <c r="F8" s="805">
        <v>9</v>
      </c>
      <c r="H8" s="803">
        <v>1</v>
      </c>
      <c r="I8" s="804">
        <v>2</v>
      </c>
      <c r="J8" s="804">
        <v>5</v>
      </c>
      <c r="K8" s="805">
        <v>4</v>
      </c>
      <c r="M8" s="803">
        <v>0</v>
      </c>
      <c r="N8" s="805">
        <v>1</v>
      </c>
      <c r="O8" s="806"/>
      <c r="P8" s="803">
        <v>2</v>
      </c>
      <c r="Q8" s="804">
        <v>8</v>
      </c>
      <c r="R8" s="804">
        <v>0</v>
      </c>
      <c r="S8" s="805">
        <v>0</v>
      </c>
      <c r="U8" s="803">
        <v>8</v>
      </c>
      <c r="V8" s="804">
        <v>4</v>
      </c>
      <c r="W8" s="804">
        <v>1</v>
      </c>
      <c r="X8" s="804">
        <v>1</v>
      </c>
      <c r="Y8" s="804">
        <v>0</v>
      </c>
      <c r="Z8" s="805">
        <v>5</v>
      </c>
      <c r="AB8" s="807">
        <v>1</v>
      </c>
      <c r="AC8" s="808">
        <v>2</v>
      </c>
      <c r="AE8" s="809">
        <v>2</v>
      </c>
      <c r="AF8" s="810">
        <v>0</v>
      </c>
      <c r="AG8" s="810">
        <v>0</v>
      </c>
      <c r="AH8" s="811">
        <v>9</v>
      </c>
      <c r="AJ8" s="812">
        <v>3</v>
      </c>
    </row>
    <row r="9" spans="1:36" ht="25.5" customHeight="1">
      <c r="A9" s="813" t="s">
        <v>1450</v>
      </c>
      <c r="B9" s="813"/>
      <c r="C9" s="813"/>
      <c r="D9" s="813"/>
      <c r="E9" s="813"/>
      <c r="F9" s="813"/>
      <c r="G9" s="814"/>
      <c r="H9" s="813" t="s">
        <v>1451</v>
      </c>
      <c r="I9" s="813"/>
      <c r="J9" s="813"/>
      <c r="K9" s="813"/>
      <c r="L9" s="814"/>
      <c r="M9" s="815" t="s">
        <v>1452</v>
      </c>
      <c r="N9" s="815"/>
      <c r="O9" s="814"/>
      <c r="P9" s="815" t="s">
        <v>1260</v>
      </c>
      <c r="Q9" s="815"/>
      <c r="R9" s="815"/>
      <c r="S9" s="815"/>
      <c r="T9" s="814"/>
      <c r="U9" s="813" t="s">
        <v>1454</v>
      </c>
      <c r="V9" s="813"/>
      <c r="W9" s="813"/>
      <c r="X9" s="813"/>
      <c r="Y9" s="813"/>
      <c r="Z9" s="813"/>
      <c r="AB9" s="813" t="s">
        <v>1480</v>
      </c>
      <c r="AC9" s="813"/>
      <c r="AE9" s="813" t="s">
        <v>1481</v>
      </c>
      <c r="AF9" s="813"/>
      <c r="AG9" s="813"/>
      <c r="AH9" s="813"/>
      <c r="AJ9" s="813" t="s">
        <v>1482</v>
      </c>
    </row>
    <row r="10" ht="12.75">
      <c r="AG10" s="816" t="s">
        <v>1483</v>
      </c>
    </row>
    <row r="11" spans="1:36" ht="31.5" customHeight="1">
      <c r="A11" s="817" t="s">
        <v>1484</v>
      </c>
      <c r="B11" s="818"/>
      <c r="C11" s="818"/>
      <c r="D11" s="818"/>
      <c r="E11" s="818"/>
      <c r="F11" s="818"/>
      <c r="G11" s="818"/>
      <c r="H11" s="818"/>
      <c r="I11" s="818"/>
      <c r="J11" s="818"/>
      <c r="K11" s="818"/>
      <c r="L11" s="818"/>
      <c r="M11" s="818"/>
      <c r="N11" s="818"/>
      <c r="O11" s="818"/>
      <c r="P11" s="818"/>
      <c r="Q11" s="818"/>
      <c r="R11" s="818"/>
      <c r="S11" s="819"/>
      <c r="T11" s="820" t="s">
        <v>1485</v>
      </c>
      <c r="U11" s="820"/>
      <c r="V11" s="821" t="s">
        <v>1486</v>
      </c>
      <c r="W11" s="822"/>
      <c r="X11" s="822"/>
      <c r="Y11" s="822"/>
      <c r="Z11" s="823"/>
      <c r="AA11" s="821" t="s">
        <v>1487</v>
      </c>
      <c r="AB11" s="822"/>
      <c r="AC11" s="822"/>
      <c r="AD11" s="822"/>
      <c r="AE11" s="823"/>
      <c r="AF11" s="817" t="s">
        <v>1488</v>
      </c>
      <c r="AG11" s="818"/>
      <c r="AH11" s="818"/>
      <c r="AI11" s="818"/>
      <c r="AJ11" s="819"/>
    </row>
    <row r="12" spans="1:36" ht="12.75">
      <c r="A12" s="824"/>
      <c r="B12" s="799"/>
      <c r="C12" s="799"/>
      <c r="D12" s="799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9"/>
      <c r="S12" s="825"/>
      <c r="T12" s="826"/>
      <c r="U12" s="826"/>
      <c r="V12" s="821" t="s">
        <v>1489</v>
      </c>
      <c r="W12" s="822"/>
      <c r="X12" s="822"/>
      <c r="Y12" s="822"/>
      <c r="Z12" s="822"/>
      <c r="AA12" s="821"/>
      <c r="AB12" s="822"/>
      <c r="AC12" s="822"/>
      <c r="AD12" s="822"/>
      <c r="AE12" s="823"/>
      <c r="AF12" s="827"/>
      <c r="AG12" s="828"/>
      <c r="AH12" s="828"/>
      <c r="AI12" s="828"/>
      <c r="AJ12" s="829"/>
    </row>
    <row r="13" spans="1:36" ht="12.75">
      <c r="A13" s="830">
        <v>1</v>
      </c>
      <c r="B13" s="831"/>
      <c r="C13" s="831"/>
      <c r="D13" s="831"/>
      <c r="E13" s="832"/>
      <c r="F13" s="832"/>
      <c r="G13" s="832"/>
      <c r="H13" s="832"/>
      <c r="I13" s="832"/>
      <c r="J13" s="832"/>
      <c r="K13" s="832"/>
      <c r="L13" s="832"/>
      <c r="M13" s="832"/>
      <c r="N13" s="832"/>
      <c r="O13" s="832"/>
      <c r="P13" s="832"/>
      <c r="Q13" s="832"/>
      <c r="R13" s="831"/>
      <c r="S13" s="831"/>
      <c r="T13" s="832">
        <v>2</v>
      </c>
      <c r="U13" s="832"/>
      <c r="V13" s="833">
        <v>3</v>
      </c>
      <c r="W13" s="832"/>
      <c r="X13" s="832"/>
      <c r="Y13" s="832"/>
      <c r="Z13" s="832"/>
      <c r="AA13" s="833">
        <v>4</v>
      </c>
      <c r="AB13" s="832"/>
      <c r="AC13" s="832"/>
      <c r="AD13" s="832"/>
      <c r="AE13" s="832"/>
      <c r="AF13" s="833">
        <v>5</v>
      </c>
      <c r="AG13" s="832"/>
      <c r="AH13" s="832"/>
      <c r="AI13" s="832"/>
      <c r="AJ13" s="831"/>
    </row>
    <row r="14" spans="1:36" ht="31.5" customHeight="1">
      <c r="A14" s="834" t="s">
        <v>1261</v>
      </c>
      <c r="B14" s="835"/>
      <c r="C14" s="835"/>
      <c r="D14" s="835"/>
      <c r="E14" s="835"/>
      <c r="F14" s="835"/>
      <c r="G14" s="835"/>
      <c r="H14" s="835"/>
      <c r="I14" s="835"/>
      <c r="J14" s="835"/>
      <c r="K14" s="835"/>
      <c r="L14" s="835"/>
      <c r="M14" s="835"/>
      <c r="N14" s="835"/>
      <c r="O14" s="835"/>
      <c r="P14" s="835"/>
      <c r="Q14" s="835"/>
      <c r="R14" s="835"/>
      <c r="S14" s="836"/>
      <c r="T14" s="837" t="s">
        <v>1491</v>
      </c>
      <c r="U14" s="838"/>
      <c r="V14" s="839">
        <v>55000</v>
      </c>
      <c r="W14" s="840"/>
      <c r="X14" s="840"/>
      <c r="Y14" s="840"/>
      <c r="Z14" s="841"/>
      <c r="AA14" s="842"/>
      <c r="AB14" s="843"/>
      <c r="AC14" s="843"/>
      <c r="AD14" s="843"/>
      <c r="AE14" s="844"/>
      <c r="AF14" s="842"/>
      <c r="AG14" s="843"/>
      <c r="AH14" s="843"/>
      <c r="AI14" s="843"/>
      <c r="AJ14" s="844"/>
    </row>
    <row r="15" spans="1:36" ht="32.25" customHeight="1">
      <c r="A15" s="834" t="s">
        <v>1262</v>
      </c>
      <c r="B15" s="835"/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6"/>
      <c r="T15" s="837" t="s">
        <v>1493</v>
      </c>
      <c r="U15" s="838"/>
      <c r="V15" s="839">
        <v>75000</v>
      </c>
      <c r="W15" s="840"/>
      <c r="X15" s="840"/>
      <c r="Y15" s="840"/>
      <c r="Z15" s="841"/>
      <c r="AA15" s="842"/>
      <c r="AB15" s="843"/>
      <c r="AC15" s="843"/>
      <c r="AD15" s="843"/>
      <c r="AE15" s="844"/>
      <c r="AF15" s="842"/>
      <c r="AG15" s="843"/>
      <c r="AH15" s="843"/>
      <c r="AI15" s="843"/>
      <c r="AJ15" s="844"/>
    </row>
    <row r="16" spans="1:36" ht="36.75" customHeight="1">
      <c r="A16" s="834" t="s">
        <v>1263</v>
      </c>
      <c r="B16" s="835"/>
      <c r="C16" s="835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6"/>
      <c r="T16" s="837" t="s">
        <v>1495</v>
      </c>
      <c r="U16" s="838"/>
      <c r="V16" s="839"/>
      <c r="W16" s="840"/>
      <c r="X16" s="840"/>
      <c r="Y16" s="840"/>
      <c r="Z16" s="841"/>
      <c r="AA16" s="842"/>
      <c r="AB16" s="843"/>
      <c r="AC16" s="843"/>
      <c r="AD16" s="843"/>
      <c r="AE16" s="844"/>
      <c r="AF16" s="842"/>
      <c r="AG16" s="843"/>
      <c r="AH16" s="843"/>
      <c r="AI16" s="843"/>
      <c r="AJ16" s="844"/>
    </row>
    <row r="17" spans="1:36" ht="24.75" customHeight="1">
      <c r="A17" s="834" t="s">
        <v>1264</v>
      </c>
      <c r="B17" s="835"/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6"/>
      <c r="T17" s="837" t="s">
        <v>1497</v>
      </c>
      <c r="U17" s="838"/>
      <c r="V17" s="845"/>
      <c r="W17" s="846"/>
      <c r="X17" s="846"/>
      <c r="Y17" s="846"/>
      <c r="Z17" s="847"/>
      <c r="AA17" s="848"/>
      <c r="AB17" s="849"/>
      <c r="AC17" s="849"/>
      <c r="AD17" s="849"/>
      <c r="AE17" s="850"/>
      <c r="AF17" s="848"/>
      <c r="AG17" s="849"/>
      <c r="AH17" s="849"/>
      <c r="AI17" s="849"/>
      <c r="AJ17" s="850"/>
    </row>
    <row r="18" spans="1:36" ht="24.75" customHeight="1">
      <c r="A18" s="834" t="s">
        <v>1265</v>
      </c>
      <c r="B18" s="835"/>
      <c r="C18" s="835"/>
      <c r="D18" s="835"/>
      <c r="E18" s="835"/>
      <c r="F18" s="835"/>
      <c r="G18" s="835"/>
      <c r="H18" s="835"/>
      <c r="I18" s="835"/>
      <c r="J18" s="835"/>
      <c r="K18" s="835"/>
      <c r="L18" s="835"/>
      <c r="M18" s="835"/>
      <c r="N18" s="835"/>
      <c r="O18" s="835"/>
      <c r="P18" s="835"/>
      <c r="Q18" s="835"/>
      <c r="R18" s="835"/>
      <c r="S18" s="836"/>
      <c r="T18" s="837" t="s">
        <v>1499</v>
      </c>
      <c r="U18" s="838"/>
      <c r="V18" s="839"/>
      <c r="W18" s="840"/>
      <c r="X18" s="840"/>
      <c r="Y18" s="840"/>
      <c r="Z18" s="841"/>
      <c r="AA18" s="848"/>
      <c r="AB18" s="849"/>
      <c r="AC18" s="849"/>
      <c r="AD18" s="849"/>
      <c r="AE18" s="850"/>
      <c r="AF18" s="848"/>
      <c r="AG18" s="849"/>
      <c r="AH18" s="849"/>
      <c r="AI18" s="849"/>
      <c r="AJ18" s="850"/>
    </row>
    <row r="19" spans="1:36" ht="29.25" customHeight="1">
      <c r="A19" s="851" t="s">
        <v>1266</v>
      </c>
      <c r="B19" s="852"/>
      <c r="C19" s="852"/>
      <c r="D19" s="852"/>
      <c r="E19" s="853"/>
      <c r="F19" s="854"/>
      <c r="G19" s="854"/>
      <c r="H19" s="854"/>
      <c r="I19" s="854"/>
      <c r="J19" s="854"/>
      <c r="K19" s="854"/>
      <c r="L19" s="854"/>
      <c r="M19" s="854"/>
      <c r="N19" s="854"/>
      <c r="O19" s="854"/>
      <c r="P19" s="854"/>
      <c r="Q19" s="854"/>
      <c r="R19" s="854"/>
      <c r="S19" s="855"/>
      <c r="T19" s="837" t="s">
        <v>1501</v>
      </c>
      <c r="U19" s="838"/>
      <c r="V19" s="839">
        <v>10000</v>
      </c>
      <c r="W19" s="840"/>
      <c r="X19" s="840"/>
      <c r="Y19" s="840"/>
      <c r="Z19" s="841"/>
      <c r="AA19" s="848"/>
      <c r="AB19" s="849"/>
      <c r="AC19" s="849"/>
      <c r="AD19" s="849"/>
      <c r="AE19" s="850"/>
      <c r="AF19" s="848"/>
      <c r="AG19" s="849"/>
      <c r="AH19" s="849"/>
      <c r="AI19" s="849"/>
      <c r="AJ19" s="850"/>
    </row>
    <row r="20" spans="1:36" ht="24.75" customHeight="1">
      <c r="A20" s="834" t="s">
        <v>1267</v>
      </c>
      <c r="B20" s="835"/>
      <c r="C20" s="835"/>
      <c r="D20" s="835"/>
      <c r="E20" s="835"/>
      <c r="F20" s="835"/>
      <c r="G20" s="835"/>
      <c r="H20" s="835"/>
      <c r="I20" s="835"/>
      <c r="J20" s="835"/>
      <c r="K20" s="835"/>
      <c r="L20" s="835"/>
      <c r="M20" s="835"/>
      <c r="N20" s="835"/>
      <c r="O20" s="835"/>
      <c r="P20" s="835"/>
      <c r="Q20" s="835"/>
      <c r="R20" s="835"/>
      <c r="S20" s="836"/>
      <c r="T20" s="837" t="s">
        <v>1503</v>
      </c>
      <c r="U20" s="838"/>
      <c r="V20" s="839"/>
      <c r="W20" s="840"/>
      <c r="X20" s="840"/>
      <c r="Y20" s="840"/>
      <c r="Z20" s="841"/>
      <c r="AA20" s="842"/>
      <c r="AB20" s="843"/>
      <c r="AC20" s="843"/>
      <c r="AD20" s="843"/>
      <c r="AE20" s="844"/>
      <c r="AF20" s="842"/>
      <c r="AG20" s="843"/>
      <c r="AH20" s="843"/>
      <c r="AI20" s="843"/>
      <c r="AJ20" s="844"/>
    </row>
    <row r="21" spans="1:36" ht="33" customHeight="1">
      <c r="A21" s="834" t="s">
        <v>1268</v>
      </c>
      <c r="B21" s="835"/>
      <c r="C21" s="835"/>
      <c r="D21" s="835"/>
      <c r="E21" s="835"/>
      <c r="F21" s="835"/>
      <c r="G21" s="835"/>
      <c r="H21" s="835"/>
      <c r="I21" s="835"/>
      <c r="J21" s="835"/>
      <c r="K21" s="835"/>
      <c r="L21" s="835"/>
      <c r="M21" s="835"/>
      <c r="N21" s="835"/>
      <c r="O21" s="835"/>
      <c r="P21" s="835"/>
      <c r="Q21" s="835"/>
      <c r="R21" s="835"/>
      <c r="S21" s="836"/>
      <c r="T21" s="837" t="s">
        <v>1505</v>
      </c>
      <c r="U21" s="838"/>
      <c r="V21" s="839">
        <v>17500</v>
      </c>
      <c r="W21" s="840"/>
      <c r="X21" s="840"/>
      <c r="Y21" s="840"/>
      <c r="Z21" s="841"/>
      <c r="AA21" s="842"/>
      <c r="AB21" s="843"/>
      <c r="AC21" s="843"/>
      <c r="AD21" s="843"/>
      <c r="AE21" s="844"/>
      <c r="AF21" s="842"/>
      <c r="AG21" s="843"/>
      <c r="AH21" s="843"/>
      <c r="AI21" s="843"/>
      <c r="AJ21" s="844"/>
    </row>
    <row r="22" spans="1:36" ht="24.75" customHeight="1">
      <c r="A22" s="834" t="s">
        <v>1269</v>
      </c>
      <c r="B22" s="835"/>
      <c r="C22" s="835"/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835"/>
      <c r="P22" s="835"/>
      <c r="Q22" s="835"/>
      <c r="R22" s="835"/>
      <c r="S22" s="836"/>
      <c r="T22" s="837" t="s">
        <v>1507</v>
      </c>
      <c r="U22" s="838"/>
      <c r="V22" s="839"/>
      <c r="W22" s="840"/>
      <c r="X22" s="840"/>
      <c r="Y22" s="840"/>
      <c r="Z22" s="841"/>
      <c r="AA22" s="842"/>
      <c r="AB22" s="843"/>
      <c r="AC22" s="843"/>
      <c r="AD22" s="843"/>
      <c r="AE22" s="844"/>
      <c r="AF22" s="842"/>
      <c r="AG22" s="843"/>
      <c r="AH22" s="843"/>
      <c r="AI22" s="843"/>
      <c r="AJ22" s="844"/>
    </row>
    <row r="23" spans="1:36" ht="22.5" customHeight="1">
      <c r="A23" s="834" t="s">
        <v>1270</v>
      </c>
      <c r="B23" s="835"/>
      <c r="C23" s="835"/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6"/>
      <c r="T23" s="837" t="s">
        <v>1509</v>
      </c>
      <c r="U23" s="838"/>
      <c r="V23" s="839"/>
      <c r="W23" s="840"/>
      <c r="X23" s="840"/>
      <c r="Y23" s="840"/>
      <c r="Z23" s="841"/>
      <c r="AA23" s="842"/>
      <c r="AB23" s="843"/>
      <c r="AC23" s="843"/>
      <c r="AD23" s="843"/>
      <c r="AE23" s="844"/>
      <c r="AF23" s="842"/>
      <c r="AG23" s="843"/>
      <c r="AH23" s="843"/>
      <c r="AI23" s="843"/>
      <c r="AJ23" s="844"/>
    </row>
    <row r="24" spans="1:36" ht="29.25" customHeight="1">
      <c r="A24" s="834" t="s">
        <v>1271</v>
      </c>
      <c r="B24" s="835"/>
      <c r="C24" s="835"/>
      <c r="D24" s="835"/>
      <c r="E24" s="835"/>
      <c r="F24" s="835"/>
      <c r="G24" s="835"/>
      <c r="H24" s="835"/>
      <c r="I24" s="835"/>
      <c r="J24" s="835"/>
      <c r="K24" s="835"/>
      <c r="L24" s="835"/>
      <c r="M24" s="835"/>
      <c r="N24" s="835"/>
      <c r="O24" s="835"/>
      <c r="P24" s="835"/>
      <c r="Q24" s="835"/>
      <c r="R24" s="835"/>
      <c r="S24" s="836"/>
      <c r="T24" s="837" t="s">
        <v>1511</v>
      </c>
      <c r="U24" s="838"/>
      <c r="V24" s="839">
        <v>100000</v>
      </c>
      <c r="W24" s="840"/>
      <c r="X24" s="840"/>
      <c r="Y24" s="840"/>
      <c r="Z24" s="841"/>
      <c r="AA24" s="842"/>
      <c r="AB24" s="843"/>
      <c r="AC24" s="843"/>
      <c r="AD24" s="843"/>
      <c r="AE24" s="844"/>
      <c r="AF24" s="842"/>
      <c r="AG24" s="843"/>
      <c r="AH24" s="843"/>
      <c r="AI24" s="843"/>
      <c r="AJ24" s="844"/>
    </row>
    <row r="25" spans="1:36" ht="24.75" customHeight="1">
      <c r="A25" s="834" t="s">
        <v>1272</v>
      </c>
      <c r="B25" s="835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6"/>
      <c r="T25" s="837" t="s">
        <v>1513</v>
      </c>
      <c r="U25" s="838"/>
      <c r="V25" s="839"/>
      <c r="W25" s="840"/>
      <c r="X25" s="840"/>
      <c r="Y25" s="840"/>
      <c r="Z25" s="841"/>
      <c r="AA25" s="842"/>
      <c r="AB25" s="843"/>
      <c r="AC25" s="843"/>
      <c r="AD25" s="843"/>
      <c r="AE25" s="844"/>
      <c r="AF25" s="842"/>
      <c r="AG25" s="843"/>
      <c r="AH25" s="843"/>
      <c r="AI25" s="843"/>
      <c r="AJ25" s="844"/>
    </row>
    <row r="26" spans="1:36" ht="23.25" customHeight="1">
      <c r="A26" s="834" t="s">
        <v>1273</v>
      </c>
      <c r="B26" s="835"/>
      <c r="C26" s="835"/>
      <c r="D26" s="835"/>
      <c r="E26" s="835"/>
      <c r="F26" s="835"/>
      <c r="G26" s="835"/>
      <c r="H26" s="835"/>
      <c r="I26" s="835"/>
      <c r="J26" s="835"/>
      <c r="K26" s="835"/>
      <c r="L26" s="835"/>
      <c r="M26" s="835"/>
      <c r="N26" s="835"/>
      <c r="O26" s="835"/>
      <c r="P26" s="835"/>
      <c r="Q26" s="835"/>
      <c r="R26" s="835"/>
      <c r="S26" s="836"/>
      <c r="T26" s="837" t="s">
        <v>1515</v>
      </c>
      <c r="U26" s="838"/>
      <c r="V26" s="839">
        <v>30000</v>
      </c>
      <c r="W26" s="840"/>
      <c r="X26" s="840"/>
      <c r="Y26" s="840"/>
      <c r="Z26" s="841"/>
      <c r="AA26" s="842"/>
      <c r="AB26" s="843"/>
      <c r="AC26" s="843"/>
      <c r="AD26" s="843"/>
      <c r="AE26" s="844"/>
      <c r="AF26" s="842"/>
      <c r="AG26" s="843"/>
      <c r="AH26" s="843"/>
      <c r="AI26" s="843"/>
      <c r="AJ26" s="844"/>
    </row>
    <row r="27" spans="1:36" ht="23.25" customHeight="1">
      <c r="A27" s="834" t="s">
        <v>1274</v>
      </c>
      <c r="B27" s="835"/>
      <c r="C27" s="835"/>
      <c r="D27" s="835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835"/>
      <c r="R27" s="835"/>
      <c r="S27" s="836"/>
      <c r="T27" s="837" t="s">
        <v>1517</v>
      </c>
      <c r="U27" s="838"/>
      <c r="V27" s="839">
        <v>16100</v>
      </c>
      <c r="W27" s="840"/>
      <c r="X27" s="840"/>
      <c r="Y27" s="840"/>
      <c r="Z27" s="841"/>
      <c r="AA27" s="842"/>
      <c r="AB27" s="843"/>
      <c r="AC27" s="843"/>
      <c r="AD27" s="843"/>
      <c r="AE27" s="844"/>
      <c r="AF27" s="842"/>
      <c r="AG27" s="843"/>
      <c r="AH27" s="843"/>
      <c r="AI27" s="843"/>
      <c r="AJ27" s="844"/>
    </row>
    <row r="28" spans="1:36" ht="34.5" customHeight="1">
      <c r="A28" s="856" t="s">
        <v>1275</v>
      </c>
      <c r="B28" s="857"/>
      <c r="C28" s="857"/>
      <c r="D28" s="857"/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8"/>
      <c r="T28" s="837" t="s">
        <v>1519</v>
      </c>
      <c r="U28" s="838"/>
      <c r="V28" s="839"/>
      <c r="W28" s="840"/>
      <c r="X28" s="840"/>
      <c r="Y28" s="840"/>
      <c r="Z28" s="841"/>
      <c r="AA28" s="842"/>
      <c r="AB28" s="843"/>
      <c r="AC28" s="843"/>
      <c r="AD28" s="843"/>
      <c r="AE28" s="844"/>
      <c r="AF28" s="842"/>
      <c r="AG28" s="843"/>
      <c r="AH28" s="843"/>
      <c r="AI28" s="843"/>
      <c r="AJ28" s="844"/>
    </row>
    <row r="29" spans="1:36" ht="40.5" customHeight="1">
      <c r="A29" s="856" t="s">
        <v>1276</v>
      </c>
      <c r="B29" s="857"/>
      <c r="C29" s="857"/>
      <c r="D29" s="857"/>
      <c r="E29" s="857"/>
      <c r="F29" s="857"/>
      <c r="G29" s="857"/>
      <c r="H29" s="857"/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8"/>
      <c r="T29" s="837" t="s">
        <v>1521</v>
      </c>
      <c r="U29" s="838"/>
      <c r="V29" s="839">
        <v>5000</v>
      </c>
      <c r="W29" s="840"/>
      <c r="X29" s="840"/>
      <c r="Y29" s="840"/>
      <c r="Z29" s="841"/>
      <c r="AA29" s="842"/>
      <c r="AB29" s="843"/>
      <c r="AC29" s="843"/>
      <c r="AD29" s="843"/>
      <c r="AE29" s="844"/>
      <c r="AF29" s="842"/>
      <c r="AG29" s="843"/>
      <c r="AH29" s="843"/>
      <c r="AI29" s="843"/>
      <c r="AJ29" s="844"/>
    </row>
    <row r="30" spans="1:36" ht="29.25" customHeight="1">
      <c r="A30" s="856" t="s">
        <v>1277</v>
      </c>
      <c r="B30" s="857"/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8"/>
      <c r="T30" s="837" t="s">
        <v>1581</v>
      </c>
      <c r="U30" s="838"/>
      <c r="V30" s="845"/>
      <c r="W30" s="846"/>
      <c r="X30" s="846"/>
      <c r="Y30" s="846"/>
      <c r="Z30" s="847"/>
      <c r="AA30" s="848"/>
      <c r="AB30" s="849"/>
      <c r="AC30" s="849"/>
      <c r="AD30" s="849"/>
      <c r="AE30" s="850"/>
      <c r="AF30" s="848"/>
      <c r="AG30" s="849"/>
      <c r="AH30" s="849"/>
      <c r="AI30" s="849"/>
      <c r="AJ30" s="850"/>
    </row>
    <row r="31" spans="1:36" ht="24.75" customHeight="1">
      <c r="A31" s="856" t="s">
        <v>1278</v>
      </c>
      <c r="B31" s="857"/>
      <c r="C31" s="857"/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8"/>
      <c r="T31" s="837" t="s">
        <v>1583</v>
      </c>
      <c r="U31" s="838"/>
      <c r="V31" s="839">
        <v>10000</v>
      </c>
      <c r="W31" s="840"/>
      <c r="X31" s="840"/>
      <c r="Y31" s="840"/>
      <c r="Z31" s="841"/>
      <c r="AA31" s="842"/>
      <c r="AB31" s="843"/>
      <c r="AC31" s="843"/>
      <c r="AD31" s="843"/>
      <c r="AE31" s="844"/>
      <c r="AF31" s="842"/>
      <c r="AG31" s="843"/>
      <c r="AH31" s="843"/>
      <c r="AI31" s="843"/>
      <c r="AJ31" s="844"/>
    </row>
    <row r="32" spans="1:36" ht="34.5" customHeight="1">
      <c r="A32" s="859" t="s">
        <v>1279</v>
      </c>
      <c r="B32" s="860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1"/>
      <c r="T32" s="837" t="s">
        <v>1585</v>
      </c>
      <c r="U32" s="838"/>
      <c r="V32" s="839"/>
      <c r="W32" s="840"/>
      <c r="X32" s="840"/>
      <c r="Y32" s="840"/>
      <c r="Z32" s="841"/>
      <c r="AA32" s="842"/>
      <c r="AB32" s="843"/>
      <c r="AC32" s="843"/>
      <c r="AD32" s="843"/>
      <c r="AE32" s="844"/>
      <c r="AF32" s="842"/>
      <c r="AG32" s="843"/>
      <c r="AH32" s="843"/>
      <c r="AI32" s="843"/>
      <c r="AJ32" s="844"/>
    </row>
    <row r="33" spans="1:36" ht="33" customHeight="1">
      <c r="A33" s="862" t="s">
        <v>1280</v>
      </c>
      <c r="B33" s="863"/>
      <c r="C33" s="863"/>
      <c r="D33" s="863"/>
      <c r="E33" s="863"/>
      <c r="F33" s="863"/>
      <c r="G33" s="863"/>
      <c r="H33" s="863"/>
      <c r="I33" s="863"/>
      <c r="J33" s="863"/>
      <c r="K33" s="863"/>
      <c r="L33" s="863"/>
      <c r="M33" s="863"/>
      <c r="N33" s="863"/>
      <c r="O33" s="863"/>
      <c r="P33" s="863"/>
      <c r="Q33" s="863"/>
      <c r="R33" s="863"/>
      <c r="S33" s="864"/>
      <c r="T33" s="837" t="s">
        <v>1587</v>
      </c>
      <c r="U33" s="865"/>
      <c r="V33" s="866">
        <f>SUM(V14:Z32)</f>
        <v>318600</v>
      </c>
      <c r="W33" s="867"/>
      <c r="X33" s="867"/>
      <c r="Y33" s="867"/>
      <c r="Z33" s="868"/>
      <c r="AA33" s="869"/>
      <c r="AB33" s="870"/>
      <c r="AC33" s="870"/>
      <c r="AD33" s="870"/>
      <c r="AE33" s="871"/>
      <c r="AF33" s="869"/>
      <c r="AG33" s="870"/>
      <c r="AH33" s="870"/>
      <c r="AI33" s="870"/>
      <c r="AJ33" s="871"/>
    </row>
    <row r="34" spans="1:36" ht="25.5" customHeight="1">
      <c r="A34" s="856" t="s">
        <v>1281</v>
      </c>
      <c r="B34" s="857"/>
      <c r="C34" s="857"/>
      <c r="D34" s="857"/>
      <c r="E34" s="857"/>
      <c r="F34" s="857"/>
      <c r="G34" s="857"/>
      <c r="H34" s="857"/>
      <c r="I34" s="857"/>
      <c r="J34" s="857"/>
      <c r="K34" s="857"/>
      <c r="L34" s="857"/>
      <c r="M34" s="857"/>
      <c r="N34" s="857"/>
      <c r="O34" s="857"/>
      <c r="P34" s="857"/>
      <c r="Q34" s="857"/>
      <c r="R34" s="857"/>
      <c r="S34" s="858"/>
      <c r="T34" s="837" t="s">
        <v>1589</v>
      </c>
      <c r="U34" s="838"/>
      <c r="V34" s="872">
        <v>153500</v>
      </c>
      <c r="W34" s="873"/>
      <c r="X34" s="873"/>
      <c r="Y34" s="873"/>
      <c r="Z34" s="874"/>
      <c r="AA34" s="875"/>
      <c r="AB34" s="876"/>
      <c r="AC34" s="876"/>
      <c r="AD34" s="876"/>
      <c r="AE34" s="877"/>
      <c r="AF34" s="875"/>
      <c r="AG34" s="876"/>
      <c r="AH34" s="876"/>
      <c r="AI34" s="876"/>
      <c r="AJ34" s="877"/>
    </row>
    <row r="35" spans="1:36" ht="33" customHeight="1">
      <c r="A35" s="856" t="s">
        <v>1282</v>
      </c>
      <c r="B35" s="857"/>
      <c r="C35" s="857"/>
      <c r="D35" s="857"/>
      <c r="E35" s="857"/>
      <c r="F35" s="857"/>
      <c r="G35" s="857"/>
      <c r="H35" s="857"/>
      <c r="I35" s="857"/>
      <c r="J35" s="857"/>
      <c r="K35" s="857"/>
      <c r="L35" s="857"/>
      <c r="M35" s="857"/>
      <c r="N35" s="857"/>
      <c r="O35" s="857"/>
      <c r="P35" s="857"/>
      <c r="Q35" s="857"/>
      <c r="R35" s="857"/>
      <c r="S35" s="858"/>
      <c r="T35" s="837" t="s">
        <v>1591</v>
      </c>
      <c r="U35" s="838"/>
      <c r="V35" s="839"/>
      <c r="W35" s="840"/>
      <c r="X35" s="840"/>
      <c r="Y35" s="840"/>
      <c r="Z35" s="841"/>
      <c r="AA35" s="842"/>
      <c r="AB35" s="843"/>
      <c r="AC35" s="843"/>
      <c r="AD35" s="843"/>
      <c r="AE35" s="844"/>
      <c r="AF35" s="842"/>
      <c r="AG35" s="843"/>
      <c r="AH35" s="843"/>
      <c r="AI35" s="843"/>
      <c r="AJ35" s="844"/>
    </row>
    <row r="36" spans="1:36" ht="30.75" customHeight="1">
      <c r="A36" s="856" t="s">
        <v>1283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8"/>
      <c r="T36" s="837" t="s">
        <v>1594</v>
      </c>
      <c r="U36" s="838"/>
      <c r="V36" s="845"/>
      <c r="W36" s="846"/>
      <c r="X36" s="846"/>
      <c r="Y36" s="846"/>
      <c r="Z36" s="847"/>
      <c r="AA36" s="848"/>
      <c r="AB36" s="849"/>
      <c r="AC36" s="849"/>
      <c r="AD36" s="849"/>
      <c r="AE36" s="850"/>
      <c r="AF36" s="848"/>
      <c r="AG36" s="849"/>
      <c r="AH36" s="849"/>
      <c r="AI36" s="849"/>
      <c r="AJ36" s="850"/>
    </row>
    <row r="37" spans="1:36" ht="24.75" customHeight="1">
      <c r="A37" s="856" t="s">
        <v>1284</v>
      </c>
      <c r="B37" s="857"/>
      <c r="C37" s="857"/>
      <c r="D37" s="857"/>
      <c r="E37" s="857"/>
      <c r="F37" s="857"/>
      <c r="G37" s="857"/>
      <c r="H37" s="857"/>
      <c r="I37" s="857"/>
      <c r="J37" s="857"/>
      <c r="K37" s="857"/>
      <c r="L37" s="857"/>
      <c r="M37" s="857"/>
      <c r="N37" s="857"/>
      <c r="O37" s="857"/>
      <c r="P37" s="857"/>
      <c r="Q37" s="857"/>
      <c r="R37" s="857"/>
      <c r="S37" s="858"/>
      <c r="T37" s="837" t="s">
        <v>1596</v>
      </c>
      <c r="U37" s="838"/>
      <c r="V37" s="839">
        <v>54000</v>
      </c>
      <c r="W37" s="840"/>
      <c r="X37" s="840"/>
      <c r="Y37" s="840"/>
      <c r="Z37" s="841"/>
      <c r="AA37" s="842"/>
      <c r="AB37" s="843"/>
      <c r="AC37" s="843"/>
      <c r="AD37" s="843"/>
      <c r="AE37" s="844"/>
      <c r="AF37" s="842"/>
      <c r="AG37" s="843"/>
      <c r="AH37" s="843"/>
      <c r="AI37" s="843"/>
      <c r="AJ37" s="844"/>
    </row>
    <row r="38" spans="1:36" ht="19.5" customHeight="1">
      <c r="A38" s="856" t="s">
        <v>1285</v>
      </c>
      <c r="B38" s="857"/>
      <c r="C38" s="857"/>
      <c r="D38" s="857"/>
      <c r="E38" s="857"/>
      <c r="F38" s="857"/>
      <c r="G38" s="857"/>
      <c r="H38" s="857"/>
      <c r="I38" s="857"/>
      <c r="J38" s="857"/>
      <c r="K38" s="857"/>
      <c r="L38" s="857"/>
      <c r="M38" s="857"/>
      <c r="N38" s="857"/>
      <c r="O38" s="857"/>
      <c r="P38" s="857"/>
      <c r="Q38" s="857"/>
      <c r="R38" s="857"/>
      <c r="S38" s="858"/>
      <c r="T38" s="837" t="s">
        <v>1598</v>
      </c>
      <c r="U38" s="838"/>
      <c r="V38" s="839"/>
      <c r="W38" s="840"/>
      <c r="X38" s="840"/>
      <c r="Y38" s="840"/>
      <c r="Z38" s="841"/>
      <c r="AA38" s="842"/>
      <c r="AB38" s="843"/>
      <c r="AC38" s="843"/>
      <c r="AD38" s="843"/>
      <c r="AE38" s="844"/>
      <c r="AF38" s="842"/>
      <c r="AG38" s="843"/>
      <c r="AH38" s="843"/>
      <c r="AI38" s="843"/>
      <c r="AJ38" s="844"/>
    </row>
    <row r="39" spans="1:36" ht="19.5" customHeight="1">
      <c r="A39" s="856" t="s">
        <v>1286</v>
      </c>
      <c r="B39" s="857"/>
      <c r="C39" s="857"/>
      <c r="D39" s="857"/>
      <c r="E39" s="857"/>
      <c r="F39" s="857"/>
      <c r="G39" s="857"/>
      <c r="H39" s="857"/>
      <c r="I39" s="857"/>
      <c r="J39" s="857"/>
      <c r="K39" s="857"/>
      <c r="L39" s="857"/>
      <c r="M39" s="857"/>
      <c r="N39" s="857"/>
      <c r="O39" s="857"/>
      <c r="P39" s="857"/>
      <c r="Q39" s="857"/>
      <c r="R39" s="857"/>
      <c r="S39" s="858"/>
      <c r="T39" s="837" t="s">
        <v>1600</v>
      </c>
      <c r="U39" s="838"/>
      <c r="V39" s="839">
        <v>13000</v>
      </c>
      <c r="W39" s="840"/>
      <c r="X39" s="840"/>
      <c r="Y39" s="840"/>
      <c r="Z39" s="841"/>
      <c r="AA39" s="842"/>
      <c r="AB39" s="843"/>
      <c r="AC39" s="843"/>
      <c r="AD39" s="843"/>
      <c r="AE39" s="844"/>
      <c r="AF39" s="842"/>
      <c r="AG39" s="843"/>
      <c r="AH39" s="843"/>
      <c r="AI39" s="843"/>
      <c r="AJ39" s="844"/>
    </row>
    <row r="40" spans="1:36" ht="19.5" customHeight="1">
      <c r="A40" s="856" t="s">
        <v>1287</v>
      </c>
      <c r="B40" s="857"/>
      <c r="C40" s="857"/>
      <c r="D40" s="857"/>
      <c r="E40" s="857"/>
      <c r="F40" s="857"/>
      <c r="G40" s="857"/>
      <c r="H40" s="857"/>
      <c r="I40" s="857"/>
      <c r="J40" s="857"/>
      <c r="K40" s="857"/>
      <c r="L40" s="857"/>
      <c r="M40" s="857"/>
      <c r="N40" s="857"/>
      <c r="O40" s="857"/>
      <c r="P40" s="857"/>
      <c r="Q40" s="857"/>
      <c r="R40" s="857"/>
      <c r="S40" s="858"/>
      <c r="T40" s="837" t="s">
        <v>1602</v>
      </c>
      <c r="U40" s="838"/>
      <c r="V40" s="839">
        <v>127500</v>
      </c>
      <c r="W40" s="840"/>
      <c r="X40" s="840"/>
      <c r="Y40" s="840"/>
      <c r="Z40" s="841"/>
      <c r="AA40" s="842"/>
      <c r="AB40" s="843"/>
      <c r="AC40" s="843"/>
      <c r="AD40" s="843"/>
      <c r="AE40" s="844"/>
      <c r="AF40" s="842"/>
      <c r="AG40" s="843"/>
      <c r="AH40" s="843"/>
      <c r="AI40" s="843"/>
      <c r="AJ40" s="844"/>
    </row>
    <row r="41" spans="1:36" ht="33.75" customHeight="1">
      <c r="A41" s="856" t="s">
        <v>1288</v>
      </c>
      <c r="B41" s="857"/>
      <c r="C41" s="857"/>
      <c r="D41" s="857"/>
      <c r="E41" s="857"/>
      <c r="F41" s="857"/>
      <c r="G41" s="857"/>
      <c r="H41" s="857"/>
      <c r="I41" s="857"/>
      <c r="J41" s="857"/>
      <c r="K41" s="857"/>
      <c r="L41" s="857"/>
      <c r="M41" s="857"/>
      <c r="N41" s="857"/>
      <c r="O41" s="857"/>
      <c r="P41" s="857"/>
      <c r="Q41" s="857"/>
      <c r="R41" s="857"/>
      <c r="S41" s="858"/>
      <c r="T41" s="837">
        <v>28</v>
      </c>
      <c r="U41" s="838"/>
      <c r="V41" s="839"/>
      <c r="W41" s="840"/>
      <c r="X41" s="840"/>
      <c r="Y41" s="840"/>
      <c r="Z41" s="841"/>
      <c r="AA41" s="842"/>
      <c r="AB41" s="843"/>
      <c r="AC41" s="843"/>
      <c r="AD41" s="843"/>
      <c r="AE41" s="844"/>
      <c r="AF41" s="842"/>
      <c r="AG41" s="843"/>
      <c r="AH41" s="843"/>
      <c r="AI41" s="843"/>
      <c r="AJ41" s="844"/>
    </row>
    <row r="42" spans="1:36" ht="24.75" customHeight="1">
      <c r="A42" s="856" t="s">
        <v>1289</v>
      </c>
      <c r="B42" s="857"/>
      <c r="C42" s="857"/>
      <c r="D42" s="857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858"/>
      <c r="T42" s="878">
        <v>29</v>
      </c>
      <c r="U42" s="879"/>
      <c r="V42" s="839"/>
      <c r="W42" s="840"/>
      <c r="X42" s="840"/>
      <c r="Y42" s="840"/>
      <c r="Z42" s="841"/>
      <c r="AA42" s="842"/>
      <c r="AB42" s="843"/>
      <c r="AC42" s="843"/>
      <c r="AD42" s="843"/>
      <c r="AE42" s="844"/>
      <c r="AF42" s="842"/>
      <c r="AG42" s="843"/>
      <c r="AH42" s="843"/>
      <c r="AI42" s="843"/>
      <c r="AJ42" s="844"/>
    </row>
    <row r="43" spans="1:36" ht="19.5" customHeight="1">
      <c r="A43" s="856" t="s">
        <v>1290</v>
      </c>
      <c r="B43" s="857"/>
      <c r="C43" s="857"/>
      <c r="D43" s="857"/>
      <c r="E43" s="857"/>
      <c r="F43" s="857"/>
      <c r="G43" s="857"/>
      <c r="H43" s="857"/>
      <c r="I43" s="857"/>
      <c r="J43" s="857"/>
      <c r="K43" s="857"/>
      <c r="L43" s="857"/>
      <c r="M43" s="857"/>
      <c r="N43" s="857"/>
      <c r="O43" s="857"/>
      <c r="P43" s="857"/>
      <c r="Q43" s="857"/>
      <c r="R43" s="857"/>
      <c r="S43" s="858"/>
      <c r="T43" s="880">
        <v>30</v>
      </c>
      <c r="U43" s="838"/>
      <c r="V43" s="839"/>
      <c r="W43" s="840"/>
      <c r="X43" s="840"/>
      <c r="Y43" s="840"/>
      <c r="Z43" s="841"/>
      <c r="AA43" s="842"/>
      <c r="AB43" s="843"/>
      <c r="AC43" s="843"/>
      <c r="AD43" s="843"/>
      <c r="AE43" s="844"/>
      <c r="AF43" s="842"/>
      <c r="AG43" s="843"/>
      <c r="AH43" s="843"/>
      <c r="AI43" s="843"/>
      <c r="AJ43" s="844"/>
    </row>
    <row r="44" spans="1:36" ht="27" customHeight="1">
      <c r="A44" s="856" t="s">
        <v>1291</v>
      </c>
      <c r="B44" s="857"/>
      <c r="C44" s="857"/>
      <c r="D44" s="857"/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8"/>
      <c r="T44" s="878">
        <v>31</v>
      </c>
      <c r="U44" s="879"/>
      <c r="V44" s="839"/>
      <c r="W44" s="840"/>
      <c r="X44" s="840"/>
      <c r="Y44" s="840"/>
      <c r="Z44" s="841"/>
      <c r="AA44" s="842"/>
      <c r="AB44" s="843"/>
      <c r="AC44" s="843"/>
      <c r="AD44" s="843"/>
      <c r="AE44" s="844"/>
      <c r="AF44" s="842"/>
      <c r="AG44" s="843"/>
      <c r="AH44" s="843"/>
      <c r="AI44" s="843"/>
      <c r="AJ44" s="844"/>
    </row>
    <row r="45" spans="1:36" ht="27" customHeight="1">
      <c r="A45" s="856" t="s">
        <v>1292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8"/>
      <c r="T45" s="878">
        <v>32</v>
      </c>
      <c r="U45" s="879"/>
      <c r="V45" s="845"/>
      <c r="W45" s="846"/>
      <c r="X45" s="846"/>
      <c r="Y45" s="846"/>
      <c r="Z45" s="847"/>
      <c r="AA45" s="848"/>
      <c r="AB45" s="849"/>
      <c r="AC45" s="849"/>
      <c r="AD45" s="849"/>
      <c r="AE45" s="850"/>
      <c r="AF45" s="848"/>
      <c r="AG45" s="849"/>
      <c r="AH45" s="849"/>
      <c r="AI45" s="849"/>
      <c r="AJ45" s="850"/>
    </row>
    <row r="46" spans="1:36" ht="31.5" customHeight="1">
      <c r="A46" s="881" t="s">
        <v>1293</v>
      </c>
      <c r="B46" s="882"/>
      <c r="C46" s="882"/>
      <c r="D46" s="882"/>
      <c r="E46" s="882"/>
      <c r="F46" s="882"/>
      <c r="G46" s="882"/>
      <c r="H46" s="882"/>
      <c r="I46" s="882"/>
      <c r="J46" s="882"/>
      <c r="K46" s="882"/>
      <c r="L46" s="882"/>
      <c r="M46" s="882"/>
      <c r="N46" s="882"/>
      <c r="O46" s="882"/>
      <c r="P46" s="882"/>
      <c r="Q46" s="882"/>
      <c r="R46" s="882"/>
      <c r="S46" s="883"/>
      <c r="T46" s="878">
        <v>33</v>
      </c>
      <c r="U46" s="879"/>
      <c r="V46" s="866">
        <f>SUM(V34:Z45)</f>
        <v>348000</v>
      </c>
      <c r="W46" s="867"/>
      <c r="X46" s="867"/>
      <c r="Y46" s="867"/>
      <c r="Z46" s="868"/>
      <c r="AA46" s="869"/>
      <c r="AB46" s="870"/>
      <c r="AC46" s="870"/>
      <c r="AD46" s="870"/>
      <c r="AE46" s="871"/>
      <c r="AF46" s="869"/>
      <c r="AG46" s="870"/>
      <c r="AH46" s="870"/>
      <c r="AI46" s="870"/>
      <c r="AJ46" s="871"/>
    </row>
    <row r="47" spans="1:36" ht="27.75" customHeight="1">
      <c r="A47" s="881" t="s">
        <v>1294</v>
      </c>
      <c r="B47" s="882"/>
      <c r="C47" s="882"/>
      <c r="D47" s="882"/>
      <c r="E47" s="882"/>
      <c r="F47" s="882"/>
      <c r="G47" s="882"/>
      <c r="H47" s="882"/>
      <c r="I47" s="882"/>
      <c r="J47" s="882"/>
      <c r="K47" s="882"/>
      <c r="L47" s="882"/>
      <c r="M47" s="882"/>
      <c r="N47" s="882"/>
      <c r="O47" s="882"/>
      <c r="P47" s="882"/>
      <c r="Q47" s="882"/>
      <c r="R47" s="882"/>
      <c r="S47" s="883"/>
      <c r="T47" s="878">
        <v>34</v>
      </c>
      <c r="U47" s="879"/>
      <c r="V47" s="866">
        <f>SUM(V33+V46)</f>
        <v>666600</v>
      </c>
      <c r="W47" s="867"/>
      <c r="X47" s="867"/>
      <c r="Y47" s="867"/>
      <c r="Z47" s="868"/>
      <c r="AA47" s="869"/>
      <c r="AB47" s="870"/>
      <c r="AC47" s="870"/>
      <c r="AD47" s="870"/>
      <c r="AE47" s="871"/>
      <c r="AF47" s="869"/>
      <c r="AG47" s="870"/>
      <c r="AH47" s="870"/>
      <c r="AI47" s="870"/>
      <c r="AJ47" s="871"/>
    </row>
    <row r="48" spans="1:36" ht="40.5" customHeight="1">
      <c r="A48" s="834" t="s">
        <v>1295</v>
      </c>
      <c r="B48" s="835"/>
      <c r="C48" s="835"/>
      <c r="D48" s="835"/>
      <c r="E48" s="835"/>
      <c r="F48" s="835"/>
      <c r="G48" s="835"/>
      <c r="H48" s="835"/>
      <c r="I48" s="835"/>
      <c r="J48" s="835"/>
      <c r="K48" s="835"/>
      <c r="L48" s="835"/>
      <c r="M48" s="835"/>
      <c r="N48" s="835"/>
      <c r="O48" s="835"/>
      <c r="P48" s="835"/>
      <c r="Q48" s="835"/>
      <c r="R48" s="835"/>
      <c r="S48" s="836"/>
      <c r="T48" s="878">
        <v>35</v>
      </c>
      <c r="U48" s="879"/>
      <c r="V48" s="872"/>
      <c r="W48" s="873"/>
      <c r="X48" s="873"/>
      <c r="Y48" s="873"/>
      <c r="Z48" s="874"/>
      <c r="AA48" s="875"/>
      <c r="AB48" s="876"/>
      <c r="AC48" s="876"/>
      <c r="AD48" s="876"/>
      <c r="AE48" s="877"/>
      <c r="AF48" s="875"/>
      <c r="AG48" s="876"/>
      <c r="AH48" s="876"/>
      <c r="AI48" s="876"/>
      <c r="AJ48" s="877"/>
    </row>
    <row r="49" spans="1:36" ht="30.75" customHeight="1">
      <c r="A49" s="834" t="s">
        <v>1296</v>
      </c>
      <c r="B49" s="835"/>
      <c r="C49" s="835"/>
      <c r="D49" s="835"/>
      <c r="E49" s="835"/>
      <c r="F49" s="835"/>
      <c r="G49" s="835"/>
      <c r="H49" s="835"/>
      <c r="I49" s="835"/>
      <c r="J49" s="835"/>
      <c r="K49" s="835"/>
      <c r="L49" s="835"/>
      <c r="M49" s="835"/>
      <c r="N49" s="835"/>
      <c r="O49" s="835"/>
      <c r="P49" s="835"/>
      <c r="Q49" s="835"/>
      <c r="R49" s="835"/>
      <c r="S49" s="836"/>
      <c r="T49" s="878">
        <v>36</v>
      </c>
      <c r="U49" s="879"/>
      <c r="V49" s="872"/>
      <c r="W49" s="873"/>
      <c r="X49" s="873"/>
      <c r="Y49" s="873"/>
      <c r="Z49" s="874"/>
      <c r="AA49" s="875"/>
      <c r="AB49" s="876"/>
      <c r="AC49" s="876"/>
      <c r="AD49" s="876"/>
      <c r="AE49" s="877"/>
      <c r="AF49" s="875"/>
      <c r="AG49" s="876"/>
      <c r="AH49" s="876"/>
      <c r="AI49" s="876"/>
      <c r="AJ49" s="877"/>
    </row>
    <row r="50" spans="1:36" ht="27" customHeight="1">
      <c r="A50" s="881" t="s">
        <v>1297</v>
      </c>
      <c r="B50" s="882"/>
      <c r="C50" s="882"/>
      <c r="D50" s="882"/>
      <c r="E50" s="882"/>
      <c r="F50" s="882"/>
      <c r="G50" s="882"/>
      <c r="H50" s="882"/>
      <c r="I50" s="882"/>
      <c r="J50" s="882"/>
      <c r="K50" s="882"/>
      <c r="L50" s="882"/>
      <c r="M50" s="882"/>
      <c r="N50" s="882"/>
      <c r="O50" s="882"/>
      <c r="P50" s="882"/>
      <c r="Q50" s="882"/>
      <c r="R50" s="882"/>
      <c r="S50" s="883"/>
      <c r="T50" s="878">
        <v>37</v>
      </c>
      <c r="U50" s="879"/>
      <c r="V50" s="866">
        <f>SUM(V47+V48+V49)</f>
        <v>666600</v>
      </c>
      <c r="W50" s="867"/>
      <c r="X50" s="867"/>
      <c r="Y50" s="867"/>
      <c r="Z50" s="868"/>
      <c r="AA50" s="869"/>
      <c r="AB50" s="870"/>
      <c r="AC50" s="870"/>
      <c r="AD50" s="870"/>
      <c r="AE50" s="871"/>
      <c r="AF50" s="869"/>
      <c r="AG50" s="870"/>
      <c r="AH50" s="870"/>
      <c r="AI50" s="870"/>
      <c r="AJ50" s="871"/>
    </row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spans="1:4" ht="21.75" customHeight="1">
      <c r="A116" s="884"/>
      <c r="B116" s="884"/>
      <c r="C116" s="884"/>
      <c r="D116" s="884"/>
    </row>
    <row r="117" spans="1:4" ht="21.75" customHeight="1">
      <c r="A117" s="884"/>
      <c r="B117" s="884"/>
      <c r="C117" s="884"/>
      <c r="D117" s="884"/>
    </row>
    <row r="118" spans="1:4" ht="21.75" customHeight="1">
      <c r="A118" s="884"/>
      <c r="B118" s="884"/>
      <c r="C118" s="884"/>
      <c r="D118" s="884"/>
    </row>
    <row r="119" spans="1:4" ht="21.75" customHeight="1">
      <c r="A119" s="884"/>
      <c r="B119" s="884"/>
      <c r="C119" s="884"/>
      <c r="D119" s="884"/>
    </row>
    <row r="120" spans="1:4" ht="21.75" customHeight="1">
      <c r="A120" s="884"/>
      <c r="B120" s="884"/>
      <c r="C120" s="884"/>
      <c r="D120" s="884"/>
    </row>
    <row r="121" spans="1:4" ht="21.75" customHeight="1">
      <c r="A121" s="884"/>
      <c r="B121" s="884"/>
      <c r="C121" s="884"/>
      <c r="D121" s="884"/>
    </row>
    <row r="122" spans="1:4" ht="21.75" customHeight="1">
      <c r="A122" s="884"/>
      <c r="B122" s="884"/>
      <c r="C122" s="884"/>
      <c r="D122" s="884"/>
    </row>
    <row r="123" spans="1:4" ht="21.75" customHeight="1">
      <c r="A123" s="884"/>
      <c r="B123" s="884"/>
      <c r="C123" s="884"/>
      <c r="D123" s="884"/>
    </row>
    <row r="124" spans="1:4" ht="21.75" customHeight="1">
      <c r="A124" s="884"/>
      <c r="B124" s="884"/>
      <c r="C124" s="884"/>
      <c r="D124" s="884"/>
    </row>
    <row r="125" spans="1:4" ht="21.75" customHeight="1">
      <c r="A125" s="884"/>
      <c r="B125" s="884"/>
      <c r="C125" s="884"/>
      <c r="D125" s="884"/>
    </row>
    <row r="126" spans="1:4" ht="21.75" customHeight="1">
      <c r="A126" s="884"/>
      <c r="B126" s="884"/>
      <c r="C126" s="884"/>
      <c r="D126" s="884"/>
    </row>
    <row r="127" spans="1:4" ht="21.75" customHeight="1">
      <c r="A127" s="884"/>
      <c r="B127" s="884"/>
      <c r="C127" s="884"/>
      <c r="D127" s="884"/>
    </row>
    <row r="128" spans="1:4" ht="21.75" customHeight="1">
      <c r="A128" s="884"/>
      <c r="B128" s="884"/>
      <c r="C128" s="884"/>
      <c r="D128" s="884"/>
    </row>
    <row r="129" spans="1:4" ht="21.75" customHeight="1">
      <c r="A129" s="884"/>
      <c r="B129" s="884"/>
      <c r="C129" s="884"/>
      <c r="D129" s="884"/>
    </row>
    <row r="130" spans="1:4" ht="21.75" customHeight="1">
      <c r="A130" s="884"/>
      <c r="B130" s="884"/>
      <c r="C130" s="884"/>
      <c r="D130" s="884"/>
    </row>
    <row r="131" spans="1:4" ht="21.75" customHeight="1">
      <c r="A131" s="884"/>
      <c r="B131" s="884"/>
      <c r="C131" s="884"/>
      <c r="D131" s="884"/>
    </row>
    <row r="132" spans="1:4" ht="21.75" customHeight="1">
      <c r="A132" s="884"/>
      <c r="B132" s="884"/>
      <c r="C132" s="884"/>
      <c r="D132" s="884"/>
    </row>
    <row r="133" spans="1:4" ht="21.75" customHeight="1">
      <c r="A133" s="884"/>
      <c r="B133" s="884"/>
      <c r="C133" s="884"/>
      <c r="D133" s="884"/>
    </row>
    <row r="134" spans="1:4" ht="21.75" customHeight="1">
      <c r="A134" s="884"/>
      <c r="B134" s="884"/>
      <c r="C134" s="884"/>
      <c r="D134" s="884"/>
    </row>
    <row r="135" spans="1:4" ht="21.75" customHeight="1">
      <c r="A135" s="884"/>
      <c r="B135" s="884"/>
      <c r="C135" s="884"/>
      <c r="D135" s="884"/>
    </row>
    <row r="136" spans="1:4" ht="21.75" customHeight="1">
      <c r="A136" s="884"/>
      <c r="B136" s="884"/>
      <c r="C136" s="884"/>
      <c r="D136" s="884"/>
    </row>
    <row r="137" spans="1:4" ht="21.75" customHeight="1">
      <c r="A137" s="884"/>
      <c r="B137" s="884"/>
      <c r="C137" s="884"/>
      <c r="D137" s="884"/>
    </row>
    <row r="138" spans="1:4" ht="21.75" customHeight="1">
      <c r="A138" s="884"/>
      <c r="B138" s="884"/>
      <c r="C138" s="884"/>
      <c r="D138" s="884"/>
    </row>
    <row r="139" spans="1:4" ht="21.75" customHeight="1">
      <c r="A139" s="884"/>
      <c r="B139" s="884"/>
      <c r="C139" s="884"/>
      <c r="D139" s="884"/>
    </row>
    <row r="140" spans="1:4" ht="21.75" customHeight="1">
      <c r="A140" s="884"/>
      <c r="B140" s="884"/>
      <c r="C140" s="884"/>
      <c r="D140" s="884"/>
    </row>
    <row r="141" spans="1:4" ht="21.75" customHeight="1">
      <c r="A141" s="884"/>
      <c r="B141" s="884"/>
      <c r="C141" s="884"/>
      <c r="D141" s="884"/>
    </row>
    <row r="142" spans="1:4" ht="21.75" customHeight="1">
      <c r="A142" s="884"/>
      <c r="B142" s="884"/>
      <c r="C142" s="884"/>
      <c r="D142" s="884"/>
    </row>
    <row r="143" spans="1:4" ht="21.75" customHeight="1">
      <c r="A143" s="884"/>
      <c r="B143" s="884"/>
      <c r="C143" s="884"/>
      <c r="D143" s="884"/>
    </row>
    <row r="144" spans="1:4" ht="21.75" customHeight="1">
      <c r="A144" s="884"/>
      <c r="B144" s="884"/>
      <c r="C144" s="884"/>
      <c r="D144" s="884"/>
    </row>
    <row r="145" spans="1:4" ht="21.75" customHeight="1">
      <c r="A145" s="884"/>
      <c r="B145" s="884"/>
      <c r="C145" s="884"/>
      <c r="D145" s="884"/>
    </row>
    <row r="146" spans="1:4" ht="21.75" customHeight="1">
      <c r="A146" s="884"/>
      <c r="B146" s="884"/>
      <c r="C146" s="884"/>
      <c r="D146" s="884"/>
    </row>
    <row r="147" spans="1:4" ht="21.75" customHeight="1">
      <c r="A147" s="884"/>
      <c r="B147" s="884"/>
      <c r="C147" s="884"/>
      <c r="D147" s="884"/>
    </row>
    <row r="148" spans="1:4" ht="21.75" customHeight="1">
      <c r="A148" s="884"/>
      <c r="B148" s="884"/>
      <c r="C148" s="884"/>
      <c r="D148" s="884"/>
    </row>
    <row r="149" spans="1:4" ht="21.75" customHeight="1">
      <c r="A149" s="884"/>
      <c r="B149" s="884"/>
      <c r="C149" s="884"/>
      <c r="D149" s="884"/>
    </row>
    <row r="150" spans="1:4" ht="21.75" customHeight="1">
      <c r="A150" s="884"/>
      <c r="B150" s="884"/>
      <c r="C150" s="884"/>
      <c r="D150" s="884"/>
    </row>
    <row r="151" spans="1:4" ht="21.75" customHeight="1">
      <c r="A151" s="884"/>
      <c r="B151" s="884"/>
      <c r="C151" s="884"/>
      <c r="D151" s="884"/>
    </row>
    <row r="152" spans="1:4" ht="21.75" customHeight="1">
      <c r="A152" s="884"/>
      <c r="B152" s="884"/>
      <c r="C152" s="884"/>
      <c r="D152" s="884"/>
    </row>
    <row r="153" spans="1:4" ht="21.75" customHeight="1">
      <c r="A153" s="884"/>
      <c r="B153" s="884"/>
      <c r="C153" s="884"/>
      <c r="D153" s="884"/>
    </row>
    <row r="154" spans="1:4" ht="21.75" customHeight="1">
      <c r="A154" s="884"/>
      <c r="B154" s="884"/>
      <c r="C154" s="884"/>
      <c r="D154" s="884"/>
    </row>
    <row r="155" spans="1:4" ht="21.75" customHeight="1">
      <c r="A155" s="884"/>
      <c r="B155" s="884"/>
      <c r="C155" s="884"/>
      <c r="D155" s="884"/>
    </row>
    <row r="156" spans="1:4" ht="21.75" customHeight="1">
      <c r="A156" s="884"/>
      <c r="B156" s="884"/>
      <c r="C156" s="884"/>
      <c r="D156" s="884"/>
    </row>
    <row r="157" spans="1:4" ht="21.75" customHeight="1">
      <c r="A157" s="884"/>
      <c r="B157" s="884"/>
      <c r="C157" s="884"/>
      <c r="D157" s="884"/>
    </row>
    <row r="158" spans="1:4" ht="21.75" customHeight="1">
      <c r="A158" s="884"/>
      <c r="B158" s="884"/>
      <c r="C158" s="884"/>
      <c r="D158" s="884"/>
    </row>
    <row r="159" spans="1:4" ht="21.75" customHeight="1">
      <c r="A159" s="884"/>
      <c r="B159" s="884"/>
      <c r="C159" s="884"/>
      <c r="D159" s="884"/>
    </row>
    <row r="160" spans="1:4" ht="21.75" customHeight="1">
      <c r="A160" s="884"/>
      <c r="B160" s="884"/>
      <c r="C160" s="884"/>
      <c r="D160" s="884"/>
    </row>
    <row r="161" spans="1:4" ht="21.75" customHeight="1">
      <c r="A161" s="884"/>
      <c r="B161" s="884"/>
      <c r="C161" s="884"/>
      <c r="D161" s="884"/>
    </row>
    <row r="162" spans="1:4" ht="21.75" customHeight="1">
      <c r="A162" s="884"/>
      <c r="B162" s="884"/>
      <c r="C162" s="884"/>
      <c r="D162" s="884"/>
    </row>
    <row r="163" spans="1:4" ht="21.75" customHeight="1">
      <c r="A163" s="884"/>
      <c r="B163" s="884"/>
      <c r="C163" s="884"/>
      <c r="D163" s="884"/>
    </row>
    <row r="164" spans="1:4" ht="21.75" customHeight="1">
      <c r="A164" s="884"/>
      <c r="B164" s="884"/>
      <c r="C164" s="884"/>
      <c r="D164" s="884"/>
    </row>
    <row r="165" spans="1:4" ht="21.75" customHeight="1">
      <c r="A165" s="884"/>
      <c r="B165" s="884"/>
      <c r="C165" s="884"/>
      <c r="D165" s="884"/>
    </row>
    <row r="166" spans="1:4" ht="21.75" customHeight="1">
      <c r="A166" s="884"/>
      <c r="B166" s="884"/>
      <c r="C166" s="884"/>
      <c r="D166" s="884"/>
    </row>
    <row r="167" spans="1:4" ht="21.75" customHeight="1">
      <c r="A167" s="884"/>
      <c r="B167" s="884"/>
      <c r="C167" s="884"/>
      <c r="D167" s="884"/>
    </row>
    <row r="168" spans="1:4" ht="21.75" customHeight="1">
      <c r="A168" s="884"/>
      <c r="B168" s="884"/>
      <c r="C168" s="884"/>
      <c r="D168" s="884"/>
    </row>
    <row r="169" spans="1:4" ht="21.75" customHeight="1">
      <c r="A169" s="884"/>
      <c r="B169" s="884"/>
      <c r="C169" s="884"/>
      <c r="D169" s="884"/>
    </row>
    <row r="170" spans="1:4" ht="21.75" customHeight="1">
      <c r="A170" s="884"/>
      <c r="B170" s="884"/>
      <c r="C170" s="884"/>
      <c r="D170" s="884"/>
    </row>
    <row r="171" spans="1:4" ht="21.75" customHeight="1">
      <c r="A171" s="884"/>
      <c r="B171" s="884"/>
      <c r="C171" s="884"/>
      <c r="D171" s="884"/>
    </row>
    <row r="172" spans="1:4" ht="21.75" customHeight="1">
      <c r="A172" s="884"/>
      <c r="B172" s="884"/>
      <c r="C172" s="884"/>
      <c r="D172" s="884"/>
    </row>
    <row r="173" spans="1:4" ht="21.75" customHeight="1">
      <c r="A173" s="884"/>
      <c r="B173" s="884"/>
      <c r="C173" s="884"/>
      <c r="D173" s="884"/>
    </row>
    <row r="174" spans="1:4" ht="21.75" customHeight="1">
      <c r="A174" s="884"/>
      <c r="B174" s="884"/>
      <c r="C174" s="884"/>
      <c r="D174" s="884"/>
    </row>
    <row r="175" spans="1:4" ht="21.75" customHeight="1">
      <c r="A175" s="884"/>
      <c r="B175" s="884"/>
      <c r="C175" s="884"/>
      <c r="D175" s="884"/>
    </row>
    <row r="176" spans="1:4" ht="21.75" customHeight="1">
      <c r="A176" s="884"/>
      <c r="B176" s="884"/>
      <c r="C176" s="884"/>
      <c r="D176" s="884"/>
    </row>
    <row r="177" spans="1:4" ht="21.75" customHeight="1">
      <c r="A177" s="884"/>
      <c r="B177" s="884"/>
      <c r="C177" s="884"/>
      <c r="D177" s="884"/>
    </row>
    <row r="178" spans="1:4" ht="21.75" customHeight="1">
      <c r="A178" s="884"/>
      <c r="B178" s="884"/>
      <c r="C178" s="884"/>
      <c r="D178" s="884"/>
    </row>
    <row r="179" spans="1:4" ht="21.75" customHeight="1">
      <c r="A179" s="884"/>
      <c r="B179" s="884"/>
      <c r="C179" s="884"/>
      <c r="D179" s="884"/>
    </row>
    <row r="180" spans="1:4" ht="21.75" customHeight="1">
      <c r="A180" s="884"/>
      <c r="B180" s="884"/>
      <c r="C180" s="884"/>
      <c r="D180" s="884"/>
    </row>
    <row r="181" spans="1:4" ht="21.75" customHeight="1">
      <c r="A181" s="884"/>
      <c r="B181" s="884"/>
      <c r="C181" s="884"/>
      <c r="D181" s="884"/>
    </row>
    <row r="182" spans="1:4" ht="21.75" customHeight="1">
      <c r="A182" s="884"/>
      <c r="B182" s="884"/>
      <c r="C182" s="884"/>
      <c r="D182" s="884"/>
    </row>
    <row r="183" spans="1:4" ht="21.75" customHeight="1">
      <c r="A183" s="884"/>
      <c r="B183" s="884"/>
      <c r="C183" s="884"/>
      <c r="D183" s="884"/>
    </row>
    <row r="184" spans="1:4" ht="21.75" customHeight="1">
      <c r="A184" s="884"/>
      <c r="B184" s="884"/>
      <c r="C184" s="884"/>
      <c r="D184" s="884"/>
    </row>
    <row r="185" spans="1:4" ht="21.75" customHeight="1">
      <c r="A185" s="884"/>
      <c r="B185" s="884"/>
      <c r="C185" s="884"/>
      <c r="D185" s="884"/>
    </row>
    <row r="186" spans="1:4" ht="21.75" customHeight="1">
      <c r="A186" s="884"/>
      <c r="B186" s="884"/>
      <c r="C186" s="884"/>
      <c r="D186" s="884"/>
    </row>
    <row r="187" spans="1:4" ht="21.75" customHeight="1">
      <c r="A187" s="884"/>
      <c r="B187" s="884"/>
      <c r="C187" s="884"/>
      <c r="D187" s="884"/>
    </row>
    <row r="188" spans="1:4" ht="21.75" customHeight="1">
      <c r="A188" s="884"/>
      <c r="B188" s="884"/>
      <c r="C188" s="884"/>
      <c r="D188" s="884"/>
    </row>
    <row r="189" spans="1:4" ht="21.75" customHeight="1">
      <c r="A189" s="884"/>
      <c r="B189" s="884"/>
      <c r="C189" s="884"/>
      <c r="D189" s="884"/>
    </row>
    <row r="190" spans="1:4" ht="21.75" customHeight="1">
      <c r="A190" s="884"/>
      <c r="B190" s="884"/>
      <c r="C190" s="884"/>
      <c r="D190" s="884"/>
    </row>
    <row r="191" spans="1:4" ht="21.75" customHeight="1">
      <c r="A191" s="884"/>
      <c r="B191" s="884"/>
      <c r="C191" s="884"/>
      <c r="D191" s="884"/>
    </row>
    <row r="192" spans="1:4" ht="21.75" customHeight="1">
      <c r="A192" s="884"/>
      <c r="B192" s="884"/>
      <c r="C192" s="884"/>
      <c r="D192" s="884"/>
    </row>
    <row r="193" spans="1:4" ht="12.75">
      <c r="A193" s="884"/>
      <c r="B193" s="884"/>
      <c r="C193" s="884"/>
      <c r="D193" s="884"/>
    </row>
    <row r="194" spans="1:4" ht="12.75">
      <c r="A194" s="884"/>
      <c r="B194" s="884"/>
      <c r="C194" s="884"/>
      <c r="D194" s="884"/>
    </row>
    <row r="195" spans="1:4" ht="12.75">
      <c r="A195" s="884"/>
      <c r="B195" s="884"/>
      <c r="C195" s="884"/>
      <c r="D195" s="884"/>
    </row>
    <row r="196" spans="1:4" ht="12.75">
      <c r="A196" s="884"/>
      <c r="B196" s="884"/>
      <c r="C196" s="884"/>
      <c r="D196" s="884"/>
    </row>
    <row r="197" spans="1:4" ht="12.75">
      <c r="A197" s="884"/>
      <c r="B197" s="884"/>
      <c r="C197" s="884"/>
      <c r="D197" s="884"/>
    </row>
    <row r="198" spans="1:4" ht="12.75">
      <c r="A198" s="884"/>
      <c r="B198" s="884"/>
      <c r="C198" s="884"/>
      <c r="D198" s="884"/>
    </row>
  </sheetData>
  <mergeCells count="143">
    <mergeCell ref="AF48:AJ48"/>
    <mergeCell ref="AA50:AE50"/>
    <mergeCell ref="AF50:AJ50"/>
    <mergeCell ref="Y5:AJ5"/>
    <mergeCell ref="AF46:AJ46"/>
    <mergeCell ref="V34:Z34"/>
    <mergeCell ref="AA34:AE34"/>
    <mergeCell ref="AF34:AJ34"/>
    <mergeCell ref="AF43:AJ43"/>
    <mergeCell ref="AF44:AJ44"/>
    <mergeCell ref="A45:S45"/>
    <mergeCell ref="T45:U45"/>
    <mergeCell ref="AA49:AE49"/>
    <mergeCell ref="AF49:AJ49"/>
    <mergeCell ref="AA47:AE47"/>
    <mergeCell ref="AF47:AJ47"/>
    <mergeCell ref="V48:Z48"/>
    <mergeCell ref="AA46:AE46"/>
    <mergeCell ref="T47:U47"/>
    <mergeCell ref="A47:S47"/>
    <mergeCell ref="A48:S48"/>
    <mergeCell ref="T48:U48"/>
    <mergeCell ref="AA48:AE48"/>
    <mergeCell ref="V41:Z41"/>
    <mergeCell ref="AA42:AE42"/>
    <mergeCell ref="V43:Z43"/>
    <mergeCell ref="AA43:AE43"/>
    <mergeCell ref="V44:Z44"/>
    <mergeCell ref="V42:Z42"/>
    <mergeCell ref="AA41:AE41"/>
    <mergeCell ref="T50:U50"/>
    <mergeCell ref="V47:Z47"/>
    <mergeCell ref="V46:Z46"/>
    <mergeCell ref="T49:U49"/>
    <mergeCell ref="V49:Z49"/>
    <mergeCell ref="V50:Z50"/>
    <mergeCell ref="AF39:AJ39"/>
    <mergeCell ref="V40:Z40"/>
    <mergeCell ref="AA40:AE40"/>
    <mergeCell ref="AF40:AJ40"/>
    <mergeCell ref="AF41:AJ41"/>
    <mergeCell ref="AF42:AJ42"/>
    <mergeCell ref="AF37:AJ37"/>
    <mergeCell ref="V38:Z38"/>
    <mergeCell ref="AA38:AE38"/>
    <mergeCell ref="AF38:AJ38"/>
    <mergeCell ref="AA37:AE37"/>
    <mergeCell ref="V37:Z37"/>
    <mergeCell ref="V39:Z39"/>
    <mergeCell ref="AA39:AE39"/>
    <mergeCell ref="AA14:AE14"/>
    <mergeCell ref="AF14:AJ14"/>
    <mergeCell ref="V35:Z35"/>
    <mergeCell ref="AA35:AE35"/>
    <mergeCell ref="AF35:AJ35"/>
    <mergeCell ref="V32:Z32"/>
    <mergeCell ref="AA32:AE32"/>
    <mergeCell ref="AF32:AJ32"/>
    <mergeCell ref="V33:Z33"/>
    <mergeCell ref="AA33:AE33"/>
    <mergeCell ref="AF33:AJ33"/>
    <mergeCell ref="V29:Z29"/>
    <mergeCell ref="AA29:AE29"/>
    <mergeCell ref="AF29:AJ29"/>
    <mergeCell ref="V31:Z31"/>
    <mergeCell ref="AA31:AE31"/>
    <mergeCell ref="AF31:AJ31"/>
    <mergeCell ref="V28:Z28"/>
    <mergeCell ref="AA28:AE28"/>
    <mergeCell ref="AF28:AJ28"/>
    <mergeCell ref="V26:Z26"/>
    <mergeCell ref="AA26:AE26"/>
    <mergeCell ref="AF26:AJ26"/>
    <mergeCell ref="V27:Z27"/>
    <mergeCell ref="AA27:AE27"/>
    <mergeCell ref="AF27:AJ27"/>
    <mergeCell ref="AA24:AE24"/>
    <mergeCell ref="AF24:AJ24"/>
    <mergeCell ref="V25:Z25"/>
    <mergeCell ref="AA25:AE25"/>
    <mergeCell ref="AF25:AJ25"/>
    <mergeCell ref="AA22:AE22"/>
    <mergeCell ref="AF22:AJ22"/>
    <mergeCell ref="V23:Z23"/>
    <mergeCell ref="AA23:AE23"/>
    <mergeCell ref="AF23:AJ23"/>
    <mergeCell ref="A31:S31"/>
    <mergeCell ref="A14:S14"/>
    <mergeCell ref="A22:S22"/>
    <mergeCell ref="A33:S33"/>
    <mergeCell ref="A29:S29"/>
    <mergeCell ref="A30:S30"/>
    <mergeCell ref="A27:S27"/>
    <mergeCell ref="A28:S28"/>
    <mergeCell ref="A21:S21"/>
    <mergeCell ref="A20:S20"/>
    <mergeCell ref="V14:Z14"/>
    <mergeCell ref="V15:Z15"/>
    <mergeCell ref="A25:S25"/>
    <mergeCell ref="A26:S26"/>
    <mergeCell ref="V22:Z22"/>
    <mergeCell ref="V24:Z24"/>
    <mergeCell ref="A17:S17"/>
    <mergeCell ref="A18:S18"/>
    <mergeCell ref="A15:S15"/>
    <mergeCell ref="A16:S16"/>
    <mergeCell ref="AA15:AE15"/>
    <mergeCell ref="V16:Z16"/>
    <mergeCell ref="AA16:AE16"/>
    <mergeCell ref="V20:Z20"/>
    <mergeCell ref="AA20:AE20"/>
    <mergeCell ref="V18:Z18"/>
    <mergeCell ref="V19:Z19"/>
    <mergeCell ref="A3:AJ3"/>
    <mergeCell ref="A11:S11"/>
    <mergeCell ref="A23:S23"/>
    <mergeCell ref="A24:S24"/>
    <mergeCell ref="AF15:AJ15"/>
    <mergeCell ref="AF16:AJ16"/>
    <mergeCell ref="AF20:AJ20"/>
    <mergeCell ref="V21:Z21"/>
    <mergeCell ref="AA21:AE21"/>
    <mergeCell ref="AF21:AJ21"/>
    <mergeCell ref="A50:S50"/>
    <mergeCell ref="A41:S41"/>
    <mergeCell ref="A44:S44"/>
    <mergeCell ref="T42:U42"/>
    <mergeCell ref="T46:U46"/>
    <mergeCell ref="A42:S42"/>
    <mergeCell ref="A43:S43"/>
    <mergeCell ref="T44:U44"/>
    <mergeCell ref="A46:S46"/>
    <mergeCell ref="A49:S49"/>
    <mergeCell ref="AF11:AJ12"/>
    <mergeCell ref="A40:S40"/>
    <mergeCell ref="AA44:AE44"/>
    <mergeCell ref="A34:S34"/>
    <mergeCell ref="A37:S37"/>
    <mergeCell ref="A38:S38"/>
    <mergeCell ref="A39:S39"/>
    <mergeCell ref="A36:S36"/>
    <mergeCell ref="A35:S35"/>
    <mergeCell ref="A32:S32"/>
  </mergeCells>
  <printOptions horizontalCentered="1"/>
  <pageMargins left="0.3937007874015748" right="0.1968503937007874" top="0.5905511811023623" bottom="0.5905511811023623" header="0.5" footer="0.5"/>
  <pageSetup fitToHeight="0" fitToWidth="1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22"/>
  <sheetViews>
    <sheetView showGridLines="0" zoomScaleSheetLayoutView="100" workbookViewId="0" topLeftCell="A60">
      <selection activeCell="V61" sqref="V61:Z61"/>
    </sheetView>
  </sheetViews>
  <sheetFormatPr defaultColWidth="9.140625" defaultRowHeight="12.75"/>
  <cols>
    <col min="1" max="6" width="3.28125" style="885" customWidth="1"/>
    <col min="7" max="7" width="3.00390625" style="885" customWidth="1"/>
    <col min="8" max="11" width="3.28125" style="885" customWidth="1"/>
    <col min="12" max="12" width="3.00390625" style="885" customWidth="1"/>
    <col min="13" max="14" width="3.28125" style="885" customWidth="1"/>
    <col min="15" max="15" width="3.00390625" style="885" customWidth="1"/>
    <col min="16" max="19" width="3.28125" style="885" customWidth="1"/>
    <col min="20" max="20" width="2.57421875" style="886" customWidth="1"/>
    <col min="21" max="21" width="2.7109375" style="885" customWidth="1"/>
    <col min="22" max="22" width="2.8515625" style="885" customWidth="1"/>
    <col min="23" max="28" width="3.28125" style="885" customWidth="1"/>
    <col min="29" max="29" width="2.8515625" style="885" customWidth="1"/>
    <col min="30" max="32" width="3.28125" style="885" customWidth="1"/>
    <col min="33" max="33" width="2.8515625" style="885" customWidth="1"/>
    <col min="34" max="38" width="3.28125" style="885" customWidth="1"/>
    <col min="39" max="39" width="2.8515625" style="885" customWidth="1"/>
    <col min="40" max="41" width="3.28125" style="885" customWidth="1"/>
    <col min="42" max="42" width="1.8515625" style="885" customWidth="1"/>
    <col min="43" max="16384" width="9.140625" style="885" customWidth="1"/>
  </cols>
  <sheetData>
    <row r="1" spans="31:41" ht="18" customHeight="1" thickBot="1">
      <c r="AE1" s="886"/>
      <c r="AF1" s="886"/>
      <c r="AG1" s="886"/>
      <c r="AH1" s="886"/>
      <c r="AI1" s="887"/>
      <c r="AJ1" s="887"/>
      <c r="AK1" s="886"/>
      <c r="AL1" s="886"/>
      <c r="AN1" s="888"/>
      <c r="AO1" s="889"/>
    </row>
    <row r="2" spans="31:41" ht="12.75">
      <c r="AE2" s="886"/>
      <c r="AF2" s="886"/>
      <c r="AG2" s="886"/>
      <c r="AH2" s="886"/>
      <c r="AI2" s="890"/>
      <c r="AJ2" s="890"/>
      <c r="AK2" s="886"/>
      <c r="AL2" s="886"/>
      <c r="AN2" s="891" t="s">
        <v>1473</v>
      </c>
      <c r="AO2" s="890"/>
    </row>
    <row r="3" spans="1:41" ht="15.75">
      <c r="A3" s="892" t="s">
        <v>1298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  <c r="AM3" s="892"/>
      <c r="AN3" s="892"/>
      <c r="AO3" s="892"/>
    </row>
    <row r="4" spans="1:41" ht="12.75" customHeight="1">
      <c r="A4" s="893"/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87"/>
      <c r="U4" s="887"/>
      <c r="V4" s="886"/>
      <c r="W4" s="886"/>
      <c r="X4" s="886"/>
      <c r="Y4" s="886"/>
      <c r="Z4" s="886"/>
      <c r="AA4" s="886"/>
      <c r="AB4" s="886"/>
      <c r="AC4" s="887"/>
      <c r="AD4" s="887"/>
      <c r="AE4" s="886"/>
      <c r="AF4" s="895"/>
      <c r="AG4" s="895"/>
      <c r="AH4" s="895"/>
      <c r="AI4" s="895"/>
      <c r="AJ4" s="887"/>
      <c r="AK4" s="887"/>
      <c r="AL4" s="894"/>
      <c r="AM4" s="894"/>
      <c r="AN4" s="894"/>
      <c r="AO4" s="894"/>
    </row>
    <row r="5" spans="27:38" ht="12.75" customHeight="1">
      <c r="AA5" s="896" t="s">
        <v>1476</v>
      </c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</row>
    <row r="6" spans="28:41" ht="12.75" customHeight="1">
      <c r="AB6" s="897" t="s">
        <v>1477</v>
      </c>
      <c r="AC6" s="897"/>
      <c r="AD6" s="897"/>
      <c r="AE6" s="897"/>
      <c r="AF6" s="897"/>
      <c r="AG6" s="897"/>
      <c r="AH6" s="897"/>
      <c r="AI6" s="897"/>
      <c r="AJ6" s="897"/>
      <c r="AK6" s="897"/>
      <c r="AL6" s="897"/>
      <c r="AM6" s="897"/>
      <c r="AN6" s="897"/>
      <c r="AO6" s="897"/>
    </row>
    <row r="7" spans="21:39" ht="12.75" customHeight="1" thickBot="1"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  <c r="AM7" s="886"/>
    </row>
    <row r="8" spans="1:41" ht="18" customHeight="1" thickBot="1">
      <c r="A8" s="898">
        <v>5</v>
      </c>
      <c r="B8" s="899">
        <v>1</v>
      </c>
      <c r="C8" s="899">
        <v>3</v>
      </c>
      <c r="D8" s="899">
        <v>0</v>
      </c>
      <c r="E8" s="899">
        <v>0</v>
      </c>
      <c r="F8" s="900">
        <v>9</v>
      </c>
      <c r="H8" s="898">
        <v>1</v>
      </c>
      <c r="I8" s="899">
        <v>2</v>
      </c>
      <c r="J8" s="899">
        <v>5</v>
      </c>
      <c r="K8" s="900">
        <v>4</v>
      </c>
      <c r="M8" s="898">
        <v>0</v>
      </c>
      <c r="N8" s="900">
        <v>1</v>
      </c>
      <c r="O8" s="886"/>
      <c r="P8" s="898">
        <v>2</v>
      </c>
      <c r="Q8" s="899">
        <v>8</v>
      </c>
      <c r="R8" s="899">
        <v>0</v>
      </c>
      <c r="S8" s="900">
        <v>0</v>
      </c>
      <c r="U8" s="886"/>
      <c r="V8" s="886"/>
      <c r="W8" s="898">
        <v>8</v>
      </c>
      <c r="X8" s="899">
        <v>4</v>
      </c>
      <c r="Y8" s="899">
        <v>1</v>
      </c>
      <c r="Z8" s="899">
        <v>1</v>
      </c>
      <c r="AA8" s="899">
        <v>0</v>
      </c>
      <c r="AB8" s="900">
        <v>5</v>
      </c>
      <c r="AC8" s="887"/>
      <c r="AD8" s="886"/>
      <c r="AE8" s="901">
        <v>1</v>
      </c>
      <c r="AF8" s="889">
        <v>6</v>
      </c>
      <c r="AG8" s="895"/>
      <c r="AH8" s="895"/>
      <c r="AI8" s="902">
        <v>2</v>
      </c>
      <c r="AJ8" s="903">
        <v>0</v>
      </c>
      <c r="AK8" s="903">
        <v>0</v>
      </c>
      <c r="AL8" s="904">
        <v>9</v>
      </c>
      <c r="AM8" s="895"/>
      <c r="AO8" s="905">
        <v>3</v>
      </c>
    </row>
    <row r="9" spans="1:41" ht="25.5" customHeight="1">
      <c r="A9" s="906" t="s">
        <v>1450</v>
      </c>
      <c r="B9" s="906"/>
      <c r="C9" s="906"/>
      <c r="D9" s="906"/>
      <c r="E9" s="906"/>
      <c r="F9" s="906"/>
      <c r="G9" s="907"/>
      <c r="H9" s="906" t="s">
        <v>1451</v>
      </c>
      <c r="I9" s="906"/>
      <c r="J9" s="906"/>
      <c r="K9" s="906"/>
      <c r="L9" s="907"/>
      <c r="M9" s="908" t="s">
        <v>1452</v>
      </c>
      <c r="N9" s="908"/>
      <c r="O9" s="907"/>
      <c r="P9" s="908" t="s">
        <v>1260</v>
      </c>
      <c r="Q9" s="908"/>
      <c r="R9" s="908"/>
      <c r="S9" s="908"/>
      <c r="T9" s="909"/>
      <c r="U9" s="886"/>
      <c r="V9" s="910"/>
      <c r="W9" s="911" t="s">
        <v>1454</v>
      </c>
      <c r="X9" s="911"/>
      <c r="Y9" s="911"/>
      <c r="Z9" s="911"/>
      <c r="AA9" s="911"/>
      <c r="AB9" s="911"/>
      <c r="AC9" s="910"/>
      <c r="AD9" s="886"/>
      <c r="AE9" s="911" t="s">
        <v>1480</v>
      </c>
      <c r="AF9" s="911"/>
      <c r="AG9" s="910"/>
      <c r="AH9" s="910"/>
      <c r="AI9" s="911" t="s">
        <v>1481</v>
      </c>
      <c r="AJ9" s="911"/>
      <c r="AK9" s="911"/>
      <c r="AL9" s="911"/>
      <c r="AM9" s="910"/>
      <c r="AO9" s="906" t="s">
        <v>1482</v>
      </c>
    </row>
    <row r="10" spans="33:38" ht="12.75">
      <c r="AG10" s="912"/>
      <c r="AL10" s="912" t="s">
        <v>1483</v>
      </c>
    </row>
    <row r="11" spans="1:41" ht="38.25" customHeight="1">
      <c r="A11" s="913" t="s">
        <v>1484</v>
      </c>
      <c r="B11" s="914"/>
      <c r="C11" s="914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5"/>
      <c r="T11" s="916" t="s">
        <v>1485</v>
      </c>
      <c r="U11" s="916"/>
      <c r="V11" s="917" t="s">
        <v>1486</v>
      </c>
      <c r="W11" s="918"/>
      <c r="X11" s="918"/>
      <c r="Y11" s="918"/>
      <c r="Z11" s="919"/>
      <c r="AA11" s="917" t="s">
        <v>1487</v>
      </c>
      <c r="AB11" s="918"/>
      <c r="AC11" s="918"/>
      <c r="AD11" s="918"/>
      <c r="AE11" s="919"/>
      <c r="AF11" s="913" t="s">
        <v>1488</v>
      </c>
      <c r="AG11" s="914"/>
      <c r="AH11" s="914"/>
      <c r="AI11" s="914"/>
      <c r="AJ11" s="915"/>
      <c r="AK11" s="920" t="s">
        <v>1978</v>
      </c>
      <c r="AL11" s="921"/>
      <c r="AM11" s="921"/>
      <c r="AN11" s="921"/>
      <c r="AO11" s="922"/>
    </row>
    <row r="12" spans="1:41" ht="12.75">
      <c r="A12" s="923"/>
      <c r="B12" s="890"/>
      <c r="C12" s="890"/>
      <c r="D12" s="890"/>
      <c r="E12" s="891"/>
      <c r="F12" s="891"/>
      <c r="G12" s="891"/>
      <c r="H12" s="891"/>
      <c r="I12" s="891"/>
      <c r="J12" s="891"/>
      <c r="K12" s="891"/>
      <c r="L12" s="891"/>
      <c r="M12" s="891"/>
      <c r="N12" s="891"/>
      <c r="O12" s="891"/>
      <c r="P12" s="891"/>
      <c r="Q12" s="891"/>
      <c r="R12" s="890"/>
      <c r="S12" s="924"/>
      <c r="T12" s="887"/>
      <c r="U12" s="894"/>
      <c r="V12" s="917" t="s">
        <v>1489</v>
      </c>
      <c r="W12" s="918"/>
      <c r="X12" s="918"/>
      <c r="Y12" s="918"/>
      <c r="Z12" s="918"/>
      <c r="AA12" s="917"/>
      <c r="AB12" s="918"/>
      <c r="AC12" s="918"/>
      <c r="AD12" s="918"/>
      <c r="AE12" s="919"/>
      <c r="AF12" s="925"/>
      <c r="AG12" s="926"/>
      <c r="AH12" s="926"/>
      <c r="AI12" s="926"/>
      <c r="AJ12" s="927"/>
      <c r="AK12" s="928"/>
      <c r="AL12" s="929"/>
      <c r="AM12" s="929"/>
      <c r="AN12" s="929"/>
      <c r="AO12" s="930"/>
    </row>
    <row r="13" spans="1:41" ht="12.75">
      <c r="A13" s="931">
        <v>1</v>
      </c>
      <c r="B13" s="932"/>
      <c r="C13" s="932"/>
      <c r="D13" s="932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2"/>
      <c r="S13" s="932"/>
      <c r="T13" s="933">
        <v>2</v>
      </c>
      <c r="U13" s="933"/>
      <c r="V13" s="934">
        <v>3</v>
      </c>
      <c r="W13" s="933"/>
      <c r="X13" s="933"/>
      <c r="Y13" s="933"/>
      <c r="Z13" s="933"/>
      <c r="AA13" s="934">
        <v>4</v>
      </c>
      <c r="AB13" s="933"/>
      <c r="AC13" s="933"/>
      <c r="AD13" s="933"/>
      <c r="AE13" s="933"/>
      <c r="AF13" s="934">
        <v>5</v>
      </c>
      <c r="AG13" s="933"/>
      <c r="AH13" s="933"/>
      <c r="AI13" s="933"/>
      <c r="AJ13" s="932"/>
      <c r="AK13" s="935">
        <v>6</v>
      </c>
      <c r="AL13" s="936"/>
      <c r="AM13" s="936"/>
      <c r="AN13" s="936"/>
      <c r="AO13" s="937"/>
    </row>
    <row r="14" spans="1:41" ht="21.75" customHeight="1">
      <c r="A14" s="938" t="s">
        <v>1299</v>
      </c>
      <c r="B14" s="939"/>
      <c r="C14" s="939"/>
      <c r="D14" s="939"/>
      <c r="E14" s="939"/>
      <c r="F14" s="939"/>
      <c r="G14" s="939"/>
      <c r="H14" s="939"/>
      <c r="I14" s="939"/>
      <c r="J14" s="939"/>
      <c r="K14" s="939"/>
      <c r="L14" s="939"/>
      <c r="M14" s="939"/>
      <c r="N14" s="939"/>
      <c r="O14" s="939"/>
      <c r="P14" s="939"/>
      <c r="Q14" s="939"/>
      <c r="R14" s="939"/>
      <c r="S14" s="940"/>
      <c r="T14" s="941" t="s">
        <v>1491</v>
      </c>
      <c r="U14" s="933"/>
      <c r="V14" s="942"/>
      <c r="W14" s="942"/>
      <c r="X14" s="942"/>
      <c r="Y14" s="942"/>
      <c r="Z14" s="942"/>
      <c r="AA14" s="943"/>
      <c r="AB14" s="943"/>
      <c r="AC14" s="943"/>
      <c r="AD14" s="943"/>
      <c r="AE14" s="943"/>
      <c r="AF14" s="943"/>
      <c r="AG14" s="943"/>
      <c r="AH14" s="943"/>
      <c r="AI14" s="943"/>
      <c r="AJ14" s="943"/>
      <c r="AK14" s="943"/>
      <c r="AL14" s="943"/>
      <c r="AM14" s="943"/>
      <c r="AN14" s="943"/>
      <c r="AO14" s="943"/>
    </row>
    <row r="15" spans="1:41" ht="21.75" customHeight="1">
      <c r="A15" s="938" t="s">
        <v>1300</v>
      </c>
      <c r="B15" s="939"/>
      <c r="C15" s="939"/>
      <c r="D15" s="939"/>
      <c r="E15" s="939"/>
      <c r="F15" s="939"/>
      <c r="G15" s="939"/>
      <c r="H15" s="939"/>
      <c r="I15" s="939"/>
      <c r="J15" s="939"/>
      <c r="K15" s="939"/>
      <c r="L15" s="939"/>
      <c r="M15" s="939"/>
      <c r="N15" s="939"/>
      <c r="O15" s="939"/>
      <c r="P15" s="939"/>
      <c r="Q15" s="939"/>
      <c r="R15" s="939"/>
      <c r="S15" s="940"/>
      <c r="T15" s="941" t="s">
        <v>1493</v>
      </c>
      <c r="U15" s="933"/>
      <c r="V15" s="942">
        <v>2500000</v>
      </c>
      <c r="W15" s="942"/>
      <c r="X15" s="942"/>
      <c r="Y15" s="942"/>
      <c r="Z15" s="942"/>
      <c r="AA15" s="943"/>
      <c r="AB15" s="943"/>
      <c r="AC15" s="943"/>
      <c r="AD15" s="943"/>
      <c r="AE15" s="943"/>
      <c r="AF15" s="943"/>
      <c r="AG15" s="943"/>
      <c r="AH15" s="943"/>
      <c r="AI15" s="943"/>
      <c r="AJ15" s="943"/>
      <c r="AK15" s="943"/>
      <c r="AL15" s="943"/>
      <c r="AM15" s="943"/>
      <c r="AN15" s="943"/>
      <c r="AO15" s="943"/>
    </row>
    <row r="16" spans="1:41" ht="21.75" customHeight="1">
      <c r="A16" s="938" t="s">
        <v>1301</v>
      </c>
      <c r="B16" s="939"/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939"/>
      <c r="P16" s="939"/>
      <c r="Q16" s="939"/>
      <c r="R16" s="939"/>
      <c r="S16" s="940"/>
      <c r="T16" s="941" t="s">
        <v>1495</v>
      </c>
      <c r="U16" s="933"/>
      <c r="V16" s="942">
        <v>100000</v>
      </c>
      <c r="W16" s="942"/>
      <c r="X16" s="942"/>
      <c r="Y16" s="942"/>
      <c r="Z16" s="942"/>
      <c r="AA16" s="943"/>
      <c r="AB16" s="943"/>
      <c r="AC16" s="943"/>
      <c r="AD16" s="943"/>
      <c r="AE16" s="943"/>
      <c r="AF16" s="943"/>
      <c r="AG16" s="943"/>
      <c r="AH16" s="943"/>
      <c r="AI16" s="943"/>
      <c r="AJ16" s="943"/>
      <c r="AK16" s="943"/>
      <c r="AL16" s="943"/>
      <c r="AM16" s="943"/>
      <c r="AN16" s="943"/>
      <c r="AO16" s="943"/>
    </row>
    <row r="17" spans="1:41" ht="21.75" customHeight="1">
      <c r="A17" s="938" t="s">
        <v>1302</v>
      </c>
      <c r="B17" s="939"/>
      <c r="C17" s="939"/>
      <c r="D17" s="939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939"/>
      <c r="P17" s="939"/>
      <c r="Q17" s="939"/>
      <c r="R17" s="939"/>
      <c r="S17" s="940"/>
      <c r="T17" s="941" t="s">
        <v>1497</v>
      </c>
      <c r="U17" s="933"/>
      <c r="V17" s="942"/>
      <c r="W17" s="942"/>
      <c r="X17" s="942"/>
      <c r="Y17" s="942"/>
      <c r="Z17" s="942"/>
      <c r="AA17" s="943"/>
      <c r="AB17" s="943"/>
      <c r="AC17" s="943"/>
      <c r="AD17" s="943"/>
      <c r="AE17" s="943"/>
      <c r="AF17" s="943"/>
      <c r="AG17" s="943"/>
      <c r="AH17" s="943"/>
      <c r="AI17" s="943"/>
      <c r="AJ17" s="943"/>
      <c r="AK17" s="943"/>
      <c r="AL17" s="943"/>
      <c r="AM17" s="943"/>
      <c r="AN17" s="943"/>
      <c r="AO17" s="943"/>
    </row>
    <row r="18" spans="1:41" ht="21.75" customHeight="1">
      <c r="A18" s="938" t="s">
        <v>1303</v>
      </c>
      <c r="B18" s="939"/>
      <c r="C18" s="939"/>
      <c r="D18" s="939"/>
      <c r="E18" s="939"/>
      <c r="F18" s="939"/>
      <c r="G18" s="939"/>
      <c r="H18" s="939"/>
      <c r="I18" s="939"/>
      <c r="J18" s="939"/>
      <c r="K18" s="939"/>
      <c r="L18" s="939"/>
      <c r="M18" s="939"/>
      <c r="N18" s="939"/>
      <c r="O18" s="939"/>
      <c r="P18" s="939"/>
      <c r="Q18" s="939"/>
      <c r="R18" s="939"/>
      <c r="S18" s="940"/>
      <c r="T18" s="941" t="s">
        <v>1499</v>
      </c>
      <c r="U18" s="933"/>
      <c r="V18" s="942"/>
      <c r="W18" s="942"/>
      <c r="X18" s="942"/>
      <c r="Y18" s="942"/>
      <c r="Z18" s="942"/>
      <c r="AA18" s="943"/>
      <c r="AB18" s="943"/>
      <c r="AC18" s="943"/>
      <c r="AD18" s="943"/>
      <c r="AE18" s="943"/>
      <c r="AF18" s="943"/>
      <c r="AG18" s="943"/>
      <c r="AH18" s="943"/>
      <c r="AI18" s="943"/>
      <c r="AJ18" s="943"/>
      <c r="AK18" s="943"/>
      <c r="AL18" s="943"/>
      <c r="AM18" s="943"/>
      <c r="AN18" s="943"/>
      <c r="AO18" s="943"/>
    </row>
    <row r="19" spans="1:41" ht="21.75" customHeight="1">
      <c r="A19" s="944"/>
      <c r="B19" s="939" t="s">
        <v>1304</v>
      </c>
      <c r="C19" s="945"/>
      <c r="D19" s="945"/>
      <c r="E19" s="945"/>
      <c r="F19" s="945"/>
      <c r="G19" s="945"/>
      <c r="H19" s="945"/>
      <c r="I19" s="945"/>
      <c r="J19" s="945"/>
      <c r="K19" s="946"/>
      <c r="L19" s="946"/>
      <c r="M19" s="946"/>
      <c r="N19" s="946"/>
      <c r="O19" s="946"/>
      <c r="P19" s="946"/>
      <c r="Q19" s="946"/>
      <c r="R19" s="946"/>
      <c r="S19" s="947"/>
      <c r="T19" s="941" t="s">
        <v>1501</v>
      </c>
      <c r="U19" s="933"/>
      <c r="V19" s="942"/>
      <c r="W19" s="942"/>
      <c r="X19" s="942"/>
      <c r="Y19" s="942"/>
      <c r="Z19" s="942"/>
      <c r="AA19" s="943"/>
      <c r="AB19" s="943"/>
      <c r="AC19" s="943"/>
      <c r="AD19" s="943"/>
      <c r="AE19" s="943"/>
      <c r="AF19" s="943"/>
      <c r="AG19" s="943"/>
      <c r="AH19" s="943"/>
      <c r="AI19" s="943"/>
      <c r="AJ19" s="943"/>
      <c r="AK19" s="943"/>
      <c r="AL19" s="943"/>
      <c r="AM19" s="943"/>
      <c r="AN19" s="943"/>
      <c r="AO19" s="943"/>
    </row>
    <row r="20" spans="1:41" ht="21.75" customHeight="1">
      <c r="A20" s="938" t="s">
        <v>1305</v>
      </c>
      <c r="B20" s="939"/>
      <c r="C20" s="939"/>
      <c r="D20" s="939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939"/>
      <c r="P20" s="939"/>
      <c r="Q20" s="939"/>
      <c r="R20" s="939"/>
      <c r="S20" s="940"/>
      <c r="T20" s="941" t="s">
        <v>1503</v>
      </c>
      <c r="U20" s="933"/>
      <c r="V20" s="942"/>
      <c r="W20" s="942"/>
      <c r="X20" s="942"/>
      <c r="Y20" s="942"/>
      <c r="Z20" s="942"/>
      <c r="AA20" s="943"/>
      <c r="AB20" s="943"/>
      <c r="AC20" s="943"/>
      <c r="AD20" s="943"/>
      <c r="AE20" s="943"/>
      <c r="AF20" s="943"/>
      <c r="AG20" s="943"/>
      <c r="AH20" s="943"/>
      <c r="AI20" s="943"/>
      <c r="AJ20" s="943"/>
      <c r="AK20" s="943"/>
      <c r="AL20" s="943"/>
      <c r="AM20" s="943"/>
      <c r="AN20" s="943"/>
      <c r="AO20" s="943"/>
    </row>
    <row r="21" spans="1:41" ht="21.75" customHeight="1">
      <c r="A21" s="938" t="s">
        <v>1306</v>
      </c>
      <c r="B21" s="939"/>
      <c r="C21" s="939"/>
      <c r="D21" s="939"/>
      <c r="E21" s="939"/>
      <c r="F21" s="939"/>
      <c r="G21" s="939"/>
      <c r="H21" s="939"/>
      <c r="I21" s="939"/>
      <c r="J21" s="939"/>
      <c r="K21" s="939"/>
      <c r="L21" s="939"/>
      <c r="M21" s="939"/>
      <c r="N21" s="939"/>
      <c r="O21" s="939"/>
      <c r="P21" s="939"/>
      <c r="Q21" s="939"/>
      <c r="R21" s="939"/>
      <c r="S21" s="940"/>
      <c r="T21" s="941" t="s">
        <v>1505</v>
      </c>
      <c r="U21" s="933"/>
      <c r="V21" s="942"/>
      <c r="W21" s="942"/>
      <c r="X21" s="942"/>
      <c r="Y21" s="942"/>
      <c r="Z21" s="942"/>
      <c r="AA21" s="943"/>
      <c r="AB21" s="943"/>
      <c r="AC21" s="943"/>
      <c r="AD21" s="943"/>
      <c r="AE21" s="943"/>
      <c r="AF21" s="943"/>
      <c r="AG21" s="943"/>
      <c r="AH21" s="943"/>
      <c r="AI21" s="943"/>
      <c r="AJ21" s="943"/>
      <c r="AK21" s="943"/>
      <c r="AL21" s="943"/>
      <c r="AM21" s="943"/>
      <c r="AN21" s="943"/>
      <c r="AO21" s="943"/>
    </row>
    <row r="22" spans="1:41" ht="21.75" customHeight="1">
      <c r="A22" s="938" t="s">
        <v>1307</v>
      </c>
      <c r="B22" s="939"/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39"/>
      <c r="P22" s="939"/>
      <c r="Q22" s="939"/>
      <c r="R22" s="939"/>
      <c r="S22" s="940"/>
      <c r="T22" s="941" t="s">
        <v>1507</v>
      </c>
      <c r="U22" s="933"/>
      <c r="V22" s="942">
        <v>6226000</v>
      </c>
      <c r="W22" s="942"/>
      <c r="X22" s="942"/>
      <c r="Y22" s="942"/>
      <c r="Z22" s="942"/>
      <c r="AA22" s="943"/>
      <c r="AB22" s="943"/>
      <c r="AC22" s="943"/>
      <c r="AD22" s="943"/>
      <c r="AE22" s="943"/>
      <c r="AF22" s="943"/>
      <c r="AG22" s="943"/>
      <c r="AH22" s="943"/>
      <c r="AI22" s="943"/>
      <c r="AJ22" s="943"/>
      <c r="AK22" s="943"/>
      <c r="AL22" s="943"/>
      <c r="AM22" s="943"/>
      <c r="AN22" s="943"/>
      <c r="AO22" s="943"/>
    </row>
    <row r="23" spans="1:41" ht="28.5" customHeight="1">
      <c r="A23" s="938" t="s">
        <v>1308</v>
      </c>
      <c r="B23" s="939"/>
      <c r="C23" s="939"/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40"/>
      <c r="T23" s="941" t="s">
        <v>1509</v>
      </c>
      <c r="U23" s="933"/>
      <c r="V23" s="942"/>
      <c r="W23" s="942"/>
      <c r="X23" s="942"/>
      <c r="Y23" s="942"/>
      <c r="Z23" s="942"/>
      <c r="AA23" s="943"/>
      <c r="AB23" s="943"/>
      <c r="AC23" s="943"/>
      <c r="AD23" s="943"/>
      <c r="AE23" s="943"/>
      <c r="AF23" s="943"/>
      <c r="AG23" s="943"/>
      <c r="AH23" s="943"/>
      <c r="AI23" s="943"/>
      <c r="AJ23" s="943"/>
      <c r="AK23" s="943"/>
      <c r="AL23" s="943"/>
      <c r="AM23" s="943"/>
      <c r="AN23" s="943"/>
      <c r="AO23" s="943"/>
    </row>
    <row r="24" spans="1:41" s="955" customFormat="1" ht="21.75" customHeight="1">
      <c r="A24" s="948" t="s">
        <v>1309</v>
      </c>
      <c r="B24" s="949"/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50"/>
      <c r="T24" s="951" t="s">
        <v>1511</v>
      </c>
      <c r="U24" s="952"/>
      <c r="V24" s="953">
        <f>SUM(V15+V16+V17+V18+V20+V21+V22+V23)</f>
        <v>8826000</v>
      </c>
      <c r="W24" s="953"/>
      <c r="X24" s="953"/>
      <c r="Y24" s="953"/>
      <c r="Z24" s="953"/>
      <c r="AA24" s="954"/>
      <c r="AB24" s="954"/>
      <c r="AC24" s="954"/>
      <c r="AD24" s="954"/>
      <c r="AE24" s="954"/>
      <c r="AF24" s="954"/>
      <c r="AG24" s="954"/>
      <c r="AH24" s="954"/>
      <c r="AI24" s="954"/>
      <c r="AJ24" s="954"/>
      <c r="AK24" s="954"/>
      <c r="AL24" s="954"/>
      <c r="AM24" s="954"/>
      <c r="AN24" s="954"/>
      <c r="AO24" s="954"/>
    </row>
    <row r="25" spans="1:41" ht="21.75" customHeight="1">
      <c r="A25" s="938" t="s">
        <v>1310</v>
      </c>
      <c r="B25" s="939"/>
      <c r="C25" s="939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39"/>
      <c r="R25" s="939"/>
      <c r="S25" s="940"/>
      <c r="T25" s="941" t="s">
        <v>1513</v>
      </c>
      <c r="U25" s="933"/>
      <c r="V25" s="942">
        <v>40000</v>
      </c>
      <c r="W25" s="942"/>
      <c r="X25" s="942"/>
      <c r="Y25" s="942"/>
      <c r="Z25" s="942"/>
      <c r="AA25" s="956"/>
      <c r="AB25" s="956"/>
      <c r="AC25" s="956"/>
      <c r="AD25" s="956"/>
      <c r="AE25" s="956"/>
      <c r="AF25" s="956"/>
      <c r="AG25" s="956"/>
      <c r="AH25" s="956"/>
      <c r="AI25" s="956"/>
      <c r="AJ25" s="956"/>
      <c r="AK25" s="956"/>
      <c r="AL25" s="956"/>
      <c r="AM25" s="956"/>
      <c r="AN25" s="956"/>
      <c r="AO25" s="956"/>
    </row>
    <row r="26" spans="1:41" ht="27" customHeight="1">
      <c r="A26" s="938" t="s">
        <v>1356</v>
      </c>
      <c r="B26" s="939"/>
      <c r="C26" s="939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40"/>
      <c r="T26" s="941" t="s">
        <v>1515</v>
      </c>
      <c r="U26" s="933"/>
      <c r="V26" s="942">
        <v>426299</v>
      </c>
      <c r="W26" s="942"/>
      <c r="X26" s="942"/>
      <c r="Y26" s="942"/>
      <c r="Z26" s="942"/>
      <c r="AA26" s="956"/>
      <c r="AB26" s="956"/>
      <c r="AC26" s="956"/>
      <c r="AD26" s="956"/>
      <c r="AE26" s="956"/>
      <c r="AF26" s="956"/>
      <c r="AG26" s="956"/>
      <c r="AH26" s="956"/>
      <c r="AI26" s="956"/>
      <c r="AJ26" s="956"/>
      <c r="AK26" s="956" t="s">
        <v>1115</v>
      </c>
      <c r="AL26" s="956"/>
      <c r="AM26" s="956"/>
      <c r="AN26" s="956"/>
      <c r="AO26" s="956"/>
    </row>
    <row r="27" spans="1:41" ht="21.75" customHeight="1">
      <c r="A27" s="938" t="s">
        <v>1311</v>
      </c>
      <c r="B27" s="939"/>
      <c r="C27" s="939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40"/>
      <c r="T27" s="941" t="s">
        <v>1517</v>
      </c>
      <c r="U27" s="933"/>
      <c r="V27" s="942"/>
      <c r="W27" s="942"/>
      <c r="X27" s="942"/>
      <c r="Y27" s="942"/>
      <c r="Z27" s="942"/>
      <c r="AA27" s="956"/>
      <c r="AB27" s="956"/>
      <c r="AC27" s="956"/>
      <c r="AD27" s="956"/>
      <c r="AE27" s="956"/>
      <c r="AF27" s="956"/>
      <c r="AG27" s="956"/>
      <c r="AH27" s="956"/>
      <c r="AI27" s="956"/>
      <c r="AJ27" s="956"/>
      <c r="AK27" s="956" t="s">
        <v>1115</v>
      </c>
      <c r="AL27" s="956"/>
      <c r="AM27" s="956"/>
      <c r="AN27" s="956"/>
      <c r="AO27" s="956"/>
    </row>
    <row r="28" spans="1:41" ht="21.75" customHeight="1">
      <c r="A28" s="938" t="s">
        <v>1312</v>
      </c>
      <c r="B28" s="939"/>
      <c r="C28" s="939"/>
      <c r="D28" s="939"/>
      <c r="E28" s="939"/>
      <c r="F28" s="939"/>
      <c r="G28" s="939"/>
      <c r="H28" s="939"/>
      <c r="I28" s="939"/>
      <c r="J28" s="939"/>
      <c r="K28" s="939"/>
      <c r="L28" s="939"/>
      <c r="M28" s="939"/>
      <c r="N28" s="939"/>
      <c r="O28" s="939"/>
      <c r="P28" s="939"/>
      <c r="Q28" s="939"/>
      <c r="R28" s="939"/>
      <c r="S28" s="940"/>
      <c r="T28" s="957" t="s">
        <v>1519</v>
      </c>
      <c r="U28" s="958"/>
      <c r="V28" s="942">
        <v>900000</v>
      </c>
      <c r="W28" s="942"/>
      <c r="X28" s="942"/>
      <c r="Y28" s="942"/>
      <c r="Z28" s="942"/>
      <c r="AA28" s="956"/>
      <c r="AB28" s="956"/>
      <c r="AC28" s="956"/>
      <c r="AD28" s="956"/>
      <c r="AE28" s="956"/>
      <c r="AF28" s="956"/>
      <c r="AG28" s="956"/>
      <c r="AH28" s="956"/>
      <c r="AI28" s="956"/>
      <c r="AJ28" s="956"/>
      <c r="AK28" s="956"/>
      <c r="AL28" s="956"/>
      <c r="AM28" s="956"/>
      <c r="AN28" s="956"/>
      <c r="AO28" s="956"/>
    </row>
    <row r="29" spans="1:41" ht="21.75" customHeight="1">
      <c r="A29" s="938" t="s">
        <v>1313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939"/>
      <c r="P29" s="939"/>
      <c r="Q29" s="939"/>
      <c r="R29" s="939"/>
      <c r="S29" s="940"/>
      <c r="T29" s="957" t="s">
        <v>1521</v>
      </c>
      <c r="U29" s="958"/>
      <c r="V29" s="942"/>
      <c r="W29" s="942"/>
      <c r="X29" s="942"/>
      <c r="Y29" s="942"/>
      <c r="Z29" s="942"/>
      <c r="AA29" s="956"/>
      <c r="AB29" s="956"/>
      <c r="AC29" s="956"/>
      <c r="AD29" s="956"/>
      <c r="AE29" s="956"/>
      <c r="AF29" s="956"/>
      <c r="AG29" s="956"/>
      <c r="AH29" s="956"/>
      <c r="AI29" s="956"/>
      <c r="AJ29" s="956"/>
      <c r="AK29" s="956"/>
      <c r="AL29" s="956"/>
      <c r="AM29" s="956"/>
      <c r="AN29" s="956"/>
      <c r="AO29" s="956"/>
    </row>
    <row r="30" spans="1:41" ht="21.75" customHeight="1">
      <c r="A30" s="938" t="s">
        <v>1314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  <c r="N30" s="939"/>
      <c r="O30" s="939"/>
      <c r="P30" s="939"/>
      <c r="Q30" s="939"/>
      <c r="R30" s="939"/>
      <c r="S30" s="940"/>
      <c r="T30" s="957" t="s">
        <v>1581</v>
      </c>
      <c r="U30" s="958"/>
      <c r="V30" s="942"/>
      <c r="W30" s="942"/>
      <c r="X30" s="942"/>
      <c r="Y30" s="942"/>
      <c r="Z30" s="942"/>
      <c r="AA30" s="956"/>
      <c r="AB30" s="956"/>
      <c r="AC30" s="956"/>
      <c r="AD30" s="956"/>
      <c r="AE30" s="956"/>
      <c r="AF30" s="956"/>
      <c r="AG30" s="956"/>
      <c r="AH30" s="956"/>
      <c r="AI30" s="956"/>
      <c r="AJ30" s="956"/>
      <c r="AK30" s="956"/>
      <c r="AL30" s="956"/>
      <c r="AM30" s="956"/>
      <c r="AN30" s="956"/>
      <c r="AO30" s="956"/>
    </row>
    <row r="31" spans="1:41" ht="21.75" customHeight="1">
      <c r="A31" s="938" t="s">
        <v>1315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  <c r="N31" s="939"/>
      <c r="O31" s="939"/>
      <c r="P31" s="939"/>
      <c r="Q31" s="939"/>
      <c r="R31" s="939"/>
      <c r="S31" s="940"/>
      <c r="T31" s="957" t="s">
        <v>1583</v>
      </c>
      <c r="U31" s="958"/>
      <c r="V31" s="942"/>
      <c r="W31" s="942"/>
      <c r="X31" s="942"/>
      <c r="Y31" s="942"/>
      <c r="Z31" s="942"/>
      <c r="AA31" s="956"/>
      <c r="AB31" s="956"/>
      <c r="AC31" s="956"/>
      <c r="AD31" s="956"/>
      <c r="AE31" s="956"/>
      <c r="AF31" s="956"/>
      <c r="AG31" s="956"/>
      <c r="AH31" s="956"/>
      <c r="AI31" s="956"/>
      <c r="AJ31" s="956"/>
      <c r="AK31" s="956" t="s">
        <v>1115</v>
      </c>
      <c r="AL31" s="956"/>
      <c r="AM31" s="956"/>
      <c r="AN31" s="956"/>
      <c r="AO31" s="956"/>
    </row>
    <row r="32" spans="1:41" s="955" customFormat="1" ht="19.5" customHeight="1">
      <c r="A32" s="948" t="s">
        <v>1316</v>
      </c>
      <c r="B32" s="949"/>
      <c r="C32" s="949"/>
      <c r="D32" s="949"/>
      <c r="E32" s="949"/>
      <c r="F32" s="949"/>
      <c r="G32" s="949"/>
      <c r="H32" s="949"/>
      <c r="I32" s="949"/>
      <c r="J32" s="949"/>
      <c r="K32" s="949"/>
      <c r="L32" s="949"/>
      <c r="M32" s="949"/>
      <c r="N32" s="949"/>
      <c r="O32" s="949"/>
      <c r="P32" s="949"/>
      <c r="Q32" s="949"/>
      <c r="R32" s="949"/>
      <c r="S32" s="950"/>
      <c r="T32" s="951" t="s">
        <v>1585</v>
      </c>
      <c r="U32" s="952"/>
      <c r="V32" s="953">
        <f>SUM(V26:Z31)</f>
        <v>1326299</v>
      </c>
      <c r="W32" s="953"/>
      <c r="X32" s="953"/>
      <c r="Y32" s="953"/>
      <c r="Z32" s="953"/>
      <c r="AA32" s="954"/>
      <c r="AB32" s="954"/>
      <c r="AC32" s="954"/>
      <c r="AD32" s="954"/>
      <c r="AE32" s="954"/>
      <c r="AF32" s="954"/>
      <c r="AG32" s="954"/>
      <c r="AH32" s="954"/>
      <c r="AI32" s="954"/>
      <c r="AJ32" s="954"/>
      <c r="AK32" s="954"/>
      <c r="AL32" s="954"/>
      <c r="AM32" s="954"/>
      <c r="AN32" s="954"/>
      <c r="AO32" s="954"/>
    </row>
    <row r="33" spans="1:41" ht="21.75" customHeight="1">
      <c r="A33" s="938" t="s">
        <v>1317</v>
      </c>
      <c r="B33" s="939"/>
      <c r="C33" s="939"/>
      <c r="D33" s="939"/>
      <c r="E33" s="939"/>
      <c r="F33" s="939"/>
      <c r="G33" s="939"/>
      <c r="H33" s="939"/>
      <c r="I33" s="939"/>
      <c r="J33" s="939"/>
      <c r="K33" s="939"/>
      <c r="L33" s="939"/>
      <c r="M33" s="939"/>
      <c r="N33" s="939"/>
      <c r="O33" s="939"/>
      <c r="P33" s="939"/>
      <c r="Q33" s="939"/>
      <c r="R33" s="939"/>
      <c r="S33" s="940"/>
      <c r="T33" s="957" t="s">
        <v>1587</v>
      </c>
      <c r="U33" s="958"/>
      <c r="V33" s="942"/>
      <c r="W33" s="942"/>
      <c r="X33" s="942"/>
      <c r="Y33" s="942"/>
      <c r="Z33" s="942"/>
      <c r="AA33" s="956"/>
      <c r="AB33" s="956"/>
      <c r="AC33" s="956"/>
      <c r="AD33" s="956"/>
      <c r="AE33" s="956"/>
      <c r="AF33" s="956"/>
      <c r="AG33" s="956"/>
      <c r="AH33" s="956"/>
      <c r="AI33" s="956"/>
      <c r="AJ33" s="956"/>
      <c r="AK33" s="956"/>
      <c r="AL33" s="956"/>
      <c r="AM33" s="956"/>
      <c r="AN33" s="956"/>
      <c r="AO33" s="956"/>
    </row>
    <row r="34" spans="1:41" ht="21.75" customHeight="1">
      <c r="A34" s="938" t="s">
        <v>1318</v>
      </c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  <c r="N34" s="939"/>
      <c r="O34" s="939"/>
      <c r="P34" s="939"/>
      <c r="Q34" s="939"/>
      <c r="R34" s="939"/>
      <c r="S34" s="940"/>
      <c r="T34" s="957" t="s">
        <v>1589</v>
      </c>
      <c r="U34" s="958"/>
      <c r="V34" s="942"/>
      <c r="W34" s="942"/>
      <c r="X34" s="942"/>
      <c r="Y34" s="942"/>
      <c r="Z34" s="942"/>
      <c r="AA34" s="956"/>
      <c r="AB34" s="956"/>
      <c r="AC34" s="956"/>
      <c r="AD34" s="956"/>
      <c r="AE34" s="956"/>
      <c r="AF34" s="956"/>
      <c r="AG34" s="956"/>
      <c r="AH34" s="956"/>
      <c r="AI34" s="956"/>
      <c r="AJ34" s="956"/>
      <c r="AK34" s="956"/>
      <c r="AL34" s="956"/>
      <c r="AM34" s="956"/>
      <c r="AN34" s="956"/>
      <c r="AO34" s="956"/>
    </row>
    <row r="35" spans="1:41" ht="21.75" customHeight="1">
      <c r="A35" s="938" t="s">
        <v>1319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  <c r="S35" s="940"/>
      <c r="T35" s="957" t="s">
        <v>1591</v>
      </c>
      <c r="U35" s="958"/>
      <c r="V35" s="942"/>
      <c r="W35" s="942"/>
      <c r="X35" s="942"/>
      <c r="Y35" s="942"/>
      <c r="Z35" s="942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  <c r="AM35" s="956"/>
      <c r="AN35" s="956"/>
      <c r="AO35" s="956"/>
    </row>
    <row r="36" spans="1:41" ht="21.75" customHeight="1">
      <c r="A36" s="938" t="s">
        <v>1320</v>
      </c>
      <c r="B36" s="939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9"/>
      <c r="R36" s="939"/>
      <c r="S36" s="940"/>
      <c r="T36" s="957" t="s">
        <v>1594</v>
      </c>
      <c r="U36" s="958"/>
      <c r="V36" s="942"/>
      <c r="W36" s="942"/>
      <c r="X36" s="942"/>
      <c r="Y36" s="942"/>
      <c r="Z36" s="942"/>
      <c r="AA36" s="956"/>
      <c r="AB36" s="956"/>
      <c r="AC36" s="956"/>
      <c r="AD36" s="956"/>
      <c r="AE36" s="956"/>
      <c r="AF36" s="956"/>
      <c r="AG36" s="956"/>
      <c r="AH36" s="956"/>
      <c r="AI36" s="956"/>
      <c r="AJ36" s="956"/>
      <c r="AK36" s="956"/>
      <c r="AL36" s="956"/>
      <c r="AM36" s="956"/>
      <c r="AN36" s="956"/>
      <c r="AO36" s="956"/>
    </row>
    <row r="37" spans="1:41" ht="21.75" customHeight="1">
      <c r="A37" s="938" t="s">
        <v>1321</v>
      </c>
      <c r="B37" s="939"/>
      <c r="C37" s="939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9"/>
      <c r="R37" s="939"/>
      <c r="S37" s="940"/>
      <c r="T37" s="957" t="s">
        <v>1596</v>
      </c>
      <c r="U37" s="958"/>
      <c r="V37" s="942"/>
      <c r="W37" s="942"/>
      <c r="X37" s="942"/>
      <c r="Y37" s="942"/>
      <c r="Z37" s="942"/>
      <c r="AA37" s="956"/>
      <c r="AB37" s="956"/>
      <c r="AC37" s="956"/>
      <c r="AD37" s="956"/>
      <c r="AE37" s="956"/>
      <c r="AF37" s="956"/>
      <c r="AG37" s="956"/>
      <c r="AH37" s="956"/>
      <c r="AI37" s="956"/>
      <c r="AJ37" s="956"/>
      <c r="AK37" s="956"/>
      <c r="AL37" s="956"/>
      <c r="AM37" s="956"/>
      <c r="AN37" s="956"/>
      <c r="AO37" s="956"/>
    </row>
    <row r="38" spans="1:41" ht="21.75" customHeight="1">
      <c r="A38" s="938" t="s">
        <v>1322</v>
      </c>
      <c r="B38" s="939"/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39"/>
      <c r="R38" s="939"/>
      <c r="S38" s="940"/>
      <c r="T38" s="957" t="s">
        <v>1598</v>
      </c>
      <c r="U38" s="958"/>
      <c r="V38" s="942">
        <v>2462356</v>
      </c>
      <c r="W38" s="942"/>
      <c r="X38" s="942"/>
      <c r="Y38" s="942"/>
      <c r="Z38" s="942"/>
      <c r="AA38" s="956"/>
      <c r="AB38" s="956"/>
      <c r="AC38" s="956"/>
      <c r="AD38" s="956"/>
      <c r="AE38" s="956"/>
      <c r="AF38" s="956"/>
      <c r="AG38" s="956"/>
      <c r="AH38" s="956"/>
      <c r="AI38" s="956"/>
      <c r="AJ38" s="956"/>
      <c r="AK38" s="956"/>
      <c r="AL38" s="956"/>
      <c r="AM38" s="956"/>
      <c r="AN38" s="956"/>
      <c r="AO38" s="956"/>
    </row>
    <row r="39" spans="1:41" s="955" customFormat="1" ht="27" customHeight="1">
      <c r="A39" s="948" t="s">
        <v>1323</v>
      </c>
      <c r="B39" s="949"/>
      <c r="C39" s="949"/>
      <c r="D39" s="949"/>
      <c r="E39" s="949"/>
      <c r="F39" s="949"/>
      <c r="G39" s="949"/>
      <c r="H39" s="949"/>
      <c r="I39" s="949"/>
      <c r="J39" s="949"/>
      <c r="K39" s="949"/>
      <c r="L39" s="949"/>
      <c r="M39" s="949"/>
      <c r="N39" s="949"/>
      <c r="O39" s="949"/>
      <c r="P39" s="949"/>
      <c r="Q39" s="949"/>
      <c r="R39" s="949"/>
      <c r="S39" s="950"/>
      <c r="T39" s="951" t="s">
        <v>1600</v>
      </c>
      <c r="U39" s="952"/>
      <c r="V39" s="953">
        <f>SUM(V14+V24-V19+V25+V32+V33+V34+V35+V36+V37+V38)</f>
        <v>12654655</v>
      </c>
      <c r="W39" s="953"/>
      <c r="X39" s="953"/>
      <c r="Y39" s="953"/>
      <c r="Z39" s="953"/>
      <c r="AA39" s="954"/>
      <c r="AB39" s="954"/>
      <c r="AC39" s="954"/>
      <c r="AD39" s="954"/>
      <c r="AE39" s="954"/>
      <c r="AF39" s="954"/>
      <c r="AG39" s="954"/>
      <c r="AH39" s="954"/>
      <c r="AI39" s="954"/>
      <c r="AJ39" s="954"/>
      <c r="AK39" s="954"/>
      <c r="AL39" s="954"/>
      <c r="AM39" s="954"/>
      <c r="AN39" s="954"/>
      <c r="AO39" s="954"/>
    </row>
    <row r="40" spans="1:41" ht="21.75" customHeight="1">
      <c r="A40" s="938" t="s">
        <v>1324</v>
      </c>
      <c r="B40" s="939"/>
      <c r="C40" s="939"/>
      <c r="D40" s="93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939"/>
      <c r="P40" s="939"/>
      <c r="Q40" s="939"/>
      <c r="R40" s="939"/>
      <c r="S40" s="940"/>
      <c r="T40" s="957" t="s">
        <v>1602</v>
      </c>
      <c r="U40" s="958"/>
      <c r="V40" s="942">
        <v>57000</v>
      </c>
      <c r="W40" s="942"/>
      <c r="X40" s="942"/>
      <c r="Y40" s="942"/>
      <c r="Z40" s="942"/>
      <c r="AA40" s="956"/>
      <c r="AB40" s="956"/>
      <c r="AC40" s="956"/>
      <c r="AD40" s="956"/>
      <c r="AE40" s="956"/>
      <c r="AF40" s="956"/>
      <c r="AG40" s="956"/>
      <c r="AH40" s="956"/>
      <c r="AI40" s="956"/>
      <c r="AJ40" s="956"/>
      <c r="AK40" s="956" t="s">
        <v>1115</v>
      </c>
      <c r="AL40" s="956"/>
      <c r="AM40" s="956"/>
      <c r="AN40" s="956"/>
      <c r="AO40" s="956"/>
    </row>
    <row r="41" spans="1:41" ht="21.75" customHeight="1">
      <c r="A41" s="938" t="s">
        <v>1325</v>
      </c>
      <c r="B41" s="939"/>
      <c r="C41" s="939"/>
      <c r="D41" s="93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939"/>
      <c r="P41" s="939"/>
      <c r="Q41" s="939"/>
      <c r="R41" s="939"/>
      <c r="S41" s="940"/>
      <c r="T41" s="957" t="s">
        <v>1604</v>
      </c>
      <c r="U41" s="958"/>
      <c r="V41" s="942"/>
      <c r="W41" s="942"/>
      <c r="X41" s="942"/>
      <c r="Y41" s="942"/>
      <c r="Z41" s="942"/>
      <c r="AA41" s="956"/>
      <c r="AB41" s="956"/>
      <c r="AC41" s="956"/>
      <c r="AD41" s="956"/>
      <c r="AE41" s="956"/>
      <c r="AF41" s="956"/>
      <c r="AG41" s="956"/>
      <c r="AH41" s="956"/>
      <c r="AI41" s="956"/>
      <c r="AJ41" s="956"/>
      <c r="AK41" s="956" t="s">
        <v>1115</v>
      </c>
      <c r="AL41" s="956"/>
      <c r="AM41" s="956"/>
      <c r="AN41" s="956"/>
      <c r="AO41" s="956"/>
    </row>
    <row r="42" spans="1:41" ht="21.75" customHeight="1">
      <c r="A42" s="938" t="s">
        <v>1326</v>
      </c>
      <c r="B42" s="939"/>
      <c r="C42" s="939"/>
      <c r="D42" s="939"/>
      <c r="E42" s="939"/>
      <c r="F42" s="939"/>
      <c r="G42" s="939"/>
      <c r="H42" s="939"/>
      <c r="I42" s="939"/>
      <c r="J42" s="939"/>
      <c r="K42" s="939"/>
      <c r="L42" s="939"/>
      <c r="M42" s="939"/>
      <c r="N42" s="939"/>
      <c r="O42" s="939"/>
      <c r="P42" s="939"/>
      <c r="Q42" s="939"/>
      <c r="R42" s="939"/>
      <c r="S42" s="940"/>
      <c r="T42" s="957" t="s">
        <v>1606</v>
      </c>
      <c r="U42" s="958"/>
      <c r="V42" s="942"/>
      <c r="W42" s="942"/>
      <c r="X42" s="942"/>
      <c r="Y42" s="942"/>
      <c r="Z42" s="942"/>
      <c r="AA42" s="956"/>
      <c r="AB42" s="956"/>
      <c r="AC42" s="956"/>
      <c r="AD42" s="956"/>
      <c r="AE42" s="956"/>
      <c r="AF42" s="956"/>
      <c r="AG42" s="956"/>
      <c r="AH42" s="956"/>
      <c r="AI42" s="956"/>
      <c r="AJ42" s="956"/>
      <c r="AK42" s="956" t="s">
        <v>1115</v>
      </c>
      <c r="AL42" s="956"/>
      <c r="AM42" s="956"/>
      <c r="AN42" s="956"/>
      <c r="AO42" s="956"/>
    </row>
    <row r="43" spans="1:41" ht="21.75" customHeight="1">
      <c r="A43" s="938" t="s">
        <v>1327</v>
      </c>
      <c r="B43" s="939"/>
      <c r="C43" s="939"/>
      <c r="D43" s="939"/>
      <c r="E43" s="939"/>
      <c r="F43" s="939"/>
      <c r="G43" s="939"/>
      <c r="H43" s="939"/>
      <c r="I43" s="939"/>
      <c r="J43" s="939"/>
      <c r="K43" s="939"/>
      <c r="L43" s="939"/>
      <c r="M43" s="939"/>
      <c r="N43" s="939"/>
      <c r="O43" s="939"/>
      <c r="P43" s="939"/>
      <c r="Q43" s="939"/>
      <c r="R43" s="939"/>
      <c r="S43" s="940"/>
      <c r="T43" s="957" t="s">
        <v>1608</v>
      </c>
      <c r="U43" s="958"/>
      <c r="V43" s="942"/>
      <c r="W43" s="942"/>
      <c r="X43" s="942"/>
      <c r="Y43" s="942"/>
      <c r="Z43" s="942"/>
      <c r="AA43" s="956"/>
      <c r="AB43" s="956"/>
      <c r="AC43" s="956"/>
      <c r="AD43" s="956"/>
      <c r="AE43" s="956"/>
      <c r="AF43" s="956"/>
      <c r="AG43" s="956"/>
      <c r="AH43" s="956"/>
      <c r="AI43" s="956"/>
      <c r="AJ43" s="956"/>
      <c r="AK43" s="956" t="s">
        <v>1115</v>
      </c>
      <c r="AL43" s="956"/>
      <c r="AM43" s="956"/>
      <c r="AN43" s="956"/>
      <c r="AO43" s="956"/>
    </row>
    <row r="44" spans="1:41" ht="21.75" customHeight="1">
      <c r="A44" s="938" t="s">
        <v>1328</v>
      </c>
      <c r="B44" s="939"/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40"/>
      <c r="T44" s="957" t="s">
        <v>1610</v>
      </c>
      <c r="U44" s="958"/>
      <c r="V44" s="942"/>
      <c r="W44" s="942"/>
      <c r="X44" s="942"/>
      <c r="Y44" s="942"/>
      <c r="Z44" s="942"/>
      <c r="AA44" s="956"/>
      <c r="AB44" s="956"/>
      <c r="AC44" s="956"/>
      <c r="AD44" s="956"/>
      <c r="AE44" s="956"/>
      <c r="AF44" s="956"/>
      <c r="AG44" s="956"/>
      <c r="AH44" s="956"/>
      <c r="AI44" s="956"/>
      <c r="AJ44" s="956"/>
      <c r="AK44" s="956" t="s">
        <v>1115</v>
      </c>
      <c r="AL44" s="956"/>
      <c r="AM44" s="956"/>
      <c r="AN44" s="956"/>
      <c r="AO44" s="956"/>
    </row>
    <row r="45" spans="1:41" ht="21.75" customHeight="1">
      <c r="A45" s="938" t="s">
        <v>1329</v>
      </c>
      <c r="B45" s="939"/>
      <c r="C45" s="939"/>
      <c r="D45" s="939"/>
      <c r="E45" s="939"/>
      <c r="F45" s="939"/>
      <c r="G45" s="939"/>
      <c r="H45" s="939"/>
      <c r="I45" s="939"/>
      <c r="J45" s="939"/>
      <c r="K45" s="939"/>
      <c r="L45" s="939"/>
      <c r="M45" s="939"/>
      <c r="N45" s="939"/>
      <c r="O45" s="939"/>
      <c r="P45" s="939"/>
      <c r="Q45" s="939"/>
      <c r="R45" s="939"/>
      <c r="S45" s="940"/>
      <c r="T45" s="957" t="s">
        <v>1612</v>
      </c>
      <c r="U45" s="958"/>
      <c r="V45" s="942"/>
      <c r="W45" s="942"/>
      <c r="X45" s="942"/>
      <c r="Y45" s="942"/>
      <c r="Z45" s="942"/>
      <c r="AA45" s="956"/>
      <c r="AB45" s="956"/>
      <c r="AC45" s="956"/>
      <c r="AD45" s="956"/>
      <c r="AE45" s="956"/>
      <c r="AF45" s="956"/>
      <c r="AG45" s="956"/>
      <c r="AH45" s="956"/>
      <c r="AI45" s="956"/>
      <c r="AJ45" s="956"/>
      <c r="AK45" s="956" t="s">
        <v>1115</v>
      </c>
      <c r="AL45" s="956"/>
      <c r="AM45" s="956"/>
      <c r="AN45" s="956"/>
      <c r="AO45" s="956"/>
    </row>
    <row r="46" spans="1:41" ht="21.75" customHeight="1">
      <c r="A46" s="938" t="s">
        <v>1330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39"/>
      <c r="M46" s="939"/>
      <c r="N46" s="939"/>
      <c r="O46" s="939"/>
      <c r="P46" s="939"/>
      <c r="Q46" s="939"/>
      <c r="R46" s="939"/>
      <c r="S46" s="940"/>
      <c r="T46" s="957" t="s">
        <v>1614</v>
      </c>
      <c r="U46" s="958"/>
      <c r="V46" s="942"/>
      <c r="W46" s="942"/>
      <c r="X46" s="942"/>
      <c r="Y46" s="942"/>
      <c r="Z46" s="942"/>
      <c r="AA46" s="956"/>
      <c r="AB46" s="956"/>
      <c r="AC46" s="956"/>
      <c r="AD46" s="956"/>
      <c r="AE46" s="956"/>
      <c r="AF46" s="956"/>
      <c r="AG46" s="956"/>
      <c r="AH46" s="956"/>
      <c r="AI46" s="956"/>
      <c r="AJ46" s="956"/>
      <c r="AK46" s="956" t="s">
        <v>1115</v>
      </c>
      <c r="AL46" s="956"/>
      <c r="AM46" s="956"/>
      <c r="AN46" s="956"/>
      <c r="AO46" s="956"/>
    </row>
    <row r="47" spans="1:41" ht="27.75" customHeight="1">
      <c r="A47" s="938" t="s">
        <v>1331</v>
      </c>
      <c r="B47" s="939"/>
      <c r="C47" s="939"/>
      <c r="D47" s="939"/>
      <c r="E47" s="939"/>
      <c r="F47" s="939"/>
      <c r="G47" s="939"/>
      <c r="H47" s="939"/>
      <c r="I47" s="939"/>
      <c r="J47" s="939"/>
      <c r="K47" s="939"/>
      <c r="L47" s="939"/>
      <c r="M47" s="939"/>
      <c r="N47" s="939"/>
      <c r="O47" s="939"/>
      <c r="P47" s="939"/>
      <c r="Q47" s="939"/>
      <c r="R47" s="939"/>
      <c r="S47" s="940"/>
      <c r="T47" s="957" t="s">
        <v>1616</v>
      </c>
      <c r="U47" s="958"/>
      <c r="V47" s="942"/>
      <c r="W47" s="942"/>
      <c r="X47" s="942"/>
      <c r="Y47" s="942"/>
      <c r="Z47" s="942"/>
      <c r="AA47" s="956"/>
      <c r="AB47" s="956"/>
      <c r="AC47" s="956"/>
      <c r="AD47" s="956"/>
      <c r="AE47" s="956"/>
      <c r="AF47" s="956"/>
      <c r="AG47" s="956"/>
      <c r="AH47" s="956"/>
      <c r="AI47" s="956"/>
      <c r="AJ47" s="956"/>
      <c r="AK47" s="956" t="s">
        <v>1115</v>
      </c>
      <c r="AL47" s="956"/>
      <c r="AM47" s="956"/>
      <c r="AN47" s="956"/>
      <c r="AO47" s="956"/>
    </row>
    <row r="48" spans="1:41" ht="27.75" customHeight="1">
      <c r="A48" s="959" t="s">
        <v>1332</v>
      </c>
      <c r="B48" s="960"/>
      <c r="C48" s="960"/>
      <c r="D48" s="960"/>
      <c r="E48" s="960"/>
      <c r="F48" s="960"/>
      <c r="G48" s="960"/>
      <c r="H48" s="960"/>
      <c r="I48" s="960"/>
      <c r="J48" s="960"/>
      <c r="K48" s="960"/>
      <c r="L48" s="960"/>
      <c r="M48" s="960"/>
      <c r="N48" s="960"/>
      <c r="O48" s="960"/>
      <c r="P48" s="960"/>
      <c r="Q48" s="960"/>
      <c r="R48" s="960"/>
      <c r="S48" s="961"/>
      <c r="T48" s="957" t="s">
        <v>1618</v>
      </c>
      <c r="U48" s="958"/>
      <c r="V48" s="962"/>
      <c r="W48" s="963"/>
      <c r="X48" s="963"/>
      <c r="Y48" s="963"/>
      <c r="Z48" s="964"/>
      <c r="AA48" s="935"/>
      <c r="AB48" s="936"/>
      <c r="AC48" s="936"/>
      <c r="AD48" s="936"/>
      <c r="AE48" s="937"/>
      <c r="AF48" s="935"/>
      <c r="AG48" s="936"/>
      <c r="AH48" s="936"/>
      <c r="AI48" s="936"/>
      <c r="AJ48" s="937"/>
      <c r="AK48" s="956" t="s">
        <v>1115</v>
      </c>
      <c r="AL48" s="956"/>
      <c r="AM48" s="956"/>
      <c r="AN48" s="956"/>
      <c r="AO48" s="956"/>
    </row>
    <row r="49" spans="1:41" s="955" customFormat="1" ht="27" customHeight="1">
      <c r="A49" s="948" t="s">
        <v>1333</v>
      </c>
      <c r="B49" s="949"/>
      <c r="C49" s="949"/>
      <c r="D49" s="949"/>
      <c r="E49" s="949"/>
      <c r="F49" s="949"/>
      <c r="G49" s="949"/>
      <c r="H49" s="949"/>
      <c r="I49" s="949"/>
      <c r="J49" s="949"/>
      <c r="K49" s="949"/>
      <c r="L49" s="949"/>
      <c r="M49" s="949"/>
      <c r="N49" s="949"/>
      <c r="O49" s="949"/>
      <c r="P49" s="949"/>
      <c r="Q49" s="949"/>
      <c r="R49" s="949"/>
      <c r="S49" s="950"/>
      <c r="T49" s="951">
        <v>36</v>
      </c>
      <c r="U49" s="952"/>
      <c r="V49" s="953">
        <f>SUM(V19+V40+V41+V42+V43+V44+V45+V46+V47+V48)</f>
        <v>57000</v>
      </c>
      <c r="W49" s="953"/>
      <c r="X49" s="953"/>
      <c r="Y49" s="953"/>
      <c r="Z49" s="953"/>
      <c r="AA49" s="954"/>
      <c r="AB49" s="954"/>
      <c r="AC49" s="954"/>
      <c r="AD49" s="954"/>
      <c r="AE49" s="954"/>
      <c r="AF49" s="954"/>
      <c r="AG49" s="954"/>
      <c r="AH49" s="954"/>
      <c r="AI49" s="954"/>
      <c r="AJ49" s="954"/>
      <c r="AK49" s="954"/>
      <c r="AL49" s="954"/>
      <c r="AM49" s="954"/>
      <c r="AN49" s="954"/>
      <c r="AO49" s="954"/>
    </row>
    <row r="50" spans="1:41" ht="29.25" customHeight="1">
      <c r="A50" s="938" t="s">
        <v>1334</v>
      </c>
      <c r="B50" s="939"/>
      <c r="C50" s="939"/>
      <c r="D50" s="939"/>
      <c r="E50" s="939"/>
      <c r="F50" s="939"/>
      <c r="G50" s="939"/>
      <c r="H50" s="939"/>
      <c r="I50" s="939"/>
      <c r="J50" s="939"/>
      <c r="K50" s="939"/>
      <c r="L50" s="939"/>
      <c r="M50" s="939"/>
      <c r="N50" s="939"/>
      <c r="O50" s="939"/>
      <c r="P50" s="939"/>
      <c r="Q50" s="939"/>
      <c r="R50" s="939"/>
      <c r="S50" s="940"/>
      <c r="T50" s="957">
        <v>37</v>
      </c>
      <c r="U50" s="958"/>
      <c r="V50" s="942">
        <v>203903</v>
      </c>
      <c r="W50" s="942"/>
      <c r="X50" s="942"/>
      <c r="Y50" s="942"/>
      <c r="Z50" s="942"/>
      <c r="AA50" s="956"/>
      <c r="AB50" s="956"/>
      <c r="AC50" s="956"/>
      <c r="AD50" s="956"/>
      <c r="AE50" s="956"/>
      <c r="AF50" s="956"/>
      <c r="AG50" s="956"/>
      <c r="AH50" s="956"/>
      <c r="AI50" s="956"/>
      <c r="AJ50" s="956"/>
      <c r="AK50" s="956" t="s">
        <v>1115</v>
      </c>
      <c r="AL50" s="956"/>
      <c r="AM50" s="956"/>
      <c r="AN50" s="956"/>
      <c r="AO50" s="956"/>
    </row>
    <row r="51" spans="1:41" ht="25.5" customHeight="1">
      <c r="A51" s="938" t="s">
        <v>1335</v>
      </c>
      <c r="B51" s="939"/>
      <c r="C51" s="939"/>
      <c r="D51" s="939"/>
      <c r="E51" s="939"/>
      <c r="F51" s="939"/>
      <c r="G51" s="939"/>
      <c r="H51" s="939"/>
      <c r="I51" s="939"/>
      <c r="J51" s="939"/>
      <c r="K51" s="939"/>
      <c r="L51" s="939"/>
      <c r="M51" s="939"/>
      <c r="N51" s="939"/>
      <c r="O51" s="939"/>
      <c r="P51" s="939"/>
      <c r="Q51" s="939"/>
      <c r="R51" s="939"/>
      <c r="S51" s="940"/>
      <c r="T51" s="957">
        <v>38</v>
      </c>
      <c r="U51" s="958"/>
      <c r="V51" s="942">
        <v>3462344</v>
      </c>
      <c r="W51" s="942"/>
      <c r="X51" s="942"/>
      <c r="Y51" s="942"/>
      <c r="Z51" s="942"/>
      <c r="AA51" s="956"/>
      <c r="AB51" s="956"/>
      <c r="AC51" s="956"/>
      <c r="AD51" s="956"/>
      <c r="AE51" s="956"/>
      <c r="AF51" s="956"/>
      <c r="AG51" s="956"/>
      <c r="AH51" s="956"/>
      <c r="AI51" s="956"/>
      <c r="AJ51" s="956"/>
      <c r="AK51" s="956" t="s">
        <v>1115</v>
      </c>
      <c r="AL51" s="956"/>
      <c r="AM51" s="956"/>
      <c r="AN51" s="956"/>
      <c r="AO51" s="956"/>
    </row>
    <row r="52" spans="1:41" s="955" customFormat="1" ht="21.75" customHeight="1">
      <c r="A52" s="948" t="s">
        <v>1336</v>
      </c>
      <c r="B52" s="949"/>
      <c r="C52" s="949"/>
      <c r="D52" s="949"/>
      <c r="E52" s="949"/>
      <c r="F52" s="949"/>
      <c r="G52" s="949"/>
      <c r="H52" s="949"/>
      <c r="I52" s="949"/>
      <c r="J52" s="949"/>
      <c r="K52" s="949"/>
      <c r="L52" s="949"/>
      <c r="M52" s="949"/>
      <c r="N52" s="949"/>
      <c r="O52" s="949"/>
      <c r="P52" s="949"/>
      <c r="Q52" s="949"/>
      <c r="R52" s="949"/>
      <c r="S52" s="950"/>
      <c r="T52" s="951">
        <v>39</v>
      </c>
      <c r="U52" s="952"/>
      <c r="V52" s="953">
        <f>SUM(V50:Z51)</f>
        <v>3666247</v>
      </c>
      <c r="W52" s="953"/>
      <c r="X52" s="953"/>
      <c r="Y52" s="953"/>
      <c r="Z52" s="953"/>
      <c r="AA52" s="954"/>
      <c r="AB52" s="954"/>
      <c r="AC52" s="954"/>
      <c r="AD52" s="954"/>
      <c r="AE52" s="954"/>
      <c r="AF52" s="954"/>
      <c r="AG52" s="954"/>
      <c r="AH52" s="954"/>
      <c r="AI52" s="954"/>
      <c r="AJ52" s="954"/>
      <c r="AK52" s="954" t="s">
        <v>1115</v>
      </c>
      <c r="AL52" s="954"/>
      <c r="AM52" s="954"/>
      <c r="AN52" s="954"/>
      <c r="AO52" s="954"/>
    </row>
    <row r="53" spans="1:41" ht="21.75" customHeight="1">
      <c r="A53" s="938" t="s">
        <v>1337</v>
      </c>
      <c r="B53" s="939"/>
      <c r="C53" s="939"/>
      <c r="D53" s="939"/>
      <c r="E53" s="939"/>
      <c r="F53" s="939"/>
      <c r="G53" s="939"/>
      <c r="H53" s="939"/>
      <c r="I53" s="939"/>
      <c r="J53" s="939"/>
      <c r="K53" s="939"/>
      <c r="L53" s="939"/>
      <c r="M53" s="939"/>
      <c r="N53" s="939"/>
      <c r="O53" s="939"/>
      <c r="P53" s="939"/>
      <c r="Q53" s="939"/>
      <c r="R53" s="939"/>
      <c r="S53" s="940"/>
      <c r="T53" s="957">
        <v>40</v>
      </c>
      <c r="U53" s="958"/>
      <c r="V53" s="942">
        <v>6400</v>
      </c>
      <c r="W53" s="942"/>
      <c r="X53" s="942"/>
      <c r="Y53" s="942"/>
      <c r="Z53" s="942"/>
      <c r="AA53" s="956"/>
      <c r="AB53" s="956"/>
      <c r="AC53" s="956"/>
      <c r="AD53" s="956"/>
      <c r="AE53" s="956"/>
      <c r="AF53" s="956"/>
      <c r="AG53" s="956"/>
      <c r="AH53" s="956"/>
      <c r="AI53" s="956"/>
      <c r="AJ53" s="956"/>
      <c r="AK53" s="956" t="s">
        <v>1115</v>
      </c>
      <c r="AL53" s="956"/>
      <c r="AM53" s="956"/>
      <c r="AN53" s="956"/>
      <c r="AO53" s="956"/>
    </row>
    <row r="54" spans="1:41" ht="25.5" customHeight="1">
      <c r="A54" s="938" t="s">
        <v>1338</v>
      </c>
      <c r="B54" s="939"/>
      <c r="C54" s="939"/>
      <c r="D54" s="939"/>
      <c r="E54" s="939"/>
      <c r="F54" s="939"/>
      <c r="G54" s="939"/>
      <c r="H54" s="939"/>
      <c r="I54" s="939"/>
      <c r="J54" s="939"/>
      <c r="K54" s="939"/>
      <c r="L54" s="939"/>
      <c r="M54" s="939"/>
      <c r="N54" s="939"/>
      <c r="O54" s="939"/>
      <c r="P54" s="939"/>
      <c r="Q54" s="939"/>
      <c r="R54" s="939"/>
      <c r="S54" s="940"/>
      <c r="T54" s="957">
        <v>41</v>
      </c>
      <c r="U54" s="958"/>
      <c r="V54" s="942" t="s">
        <v>1115</v>
      </c>
      <c r="W54" s="942"/>
      <c r="X54" s="942"/>
      <c r="Y54" s="942"/>
      <c r="Z54" s="942"/>
      <c r="AA54" s="956"/>
      <c r="AB54" s="956"/>
      <c r="AC54" s="956"/>
      <c r="AD54" s="956"/>
      <c r="AE54" s="956"/>
      <c r="AF54" s="956"/>
      <c r="AG54" s="956"/>
      <c r="AH54" s="956"/>
      <c r="AI54" s="956"/>
      <c r="AJ54" s="956"/>
      <c r="AK54" s="956" t="s">
        <v>1115</v>
      </c>
      <c r="AL54" s="956"/>
      <c r="AM54" s="956"/>
      <c r="AN54" s="956"/>
      <c r="AO54" s="956"/>
    </row>
    <row r="55" spans="1:41" s="965" customFormat="1" ht="55.5" customHeight="1">
      <c r="A55" s="938" t="s">
        <v>1339</v>
      </c>
      <c r="B55" s="939"/>
      <c r="C55" s="939"/>
      <c r="D55" s="939"/>
      <c r="E55" s="939"/>
      <c r="F55" s="939"/>
      <c r="G55" s="939"/>
      <c r="H55" s="939"/>
      <c r="I55" s="939"/>
      <c r="J55" s="939"/>
      <c r="K55" s="939"/>
      <c r="L55" s="939"/>
      <c r="M55" s="939"/>
      <c r="N55" s="939"/>
      <c r="O55" s="939"/>
      <c r="P55" s="939"/>
      <c r="Q55" s="939"/>
      <c r="R55" s="939"/>
      <c r="S55" s="940"/>
      <c r="T55" s="957">
        <v>42</v>
      </c>
      <c r="U55" s="958"/>
      <c r="V55" s="942" t="s">
        <v>1115</v>
      </c>
      <c r="W55" s="942"/>
      <c r="X55" s="942"/>
      <c r="Y55" s="942"/>
      <c r="Z55" s="942"/>
      <c r="AA55" s="956"/>
      <c r="AB55" s="956"/>
      <c r="AC55" s="956"/>
      <c r="AD55" s="956"/>
      <c r="AE55" s="956"/>
      <c r="AF55" s="956"/>
      <c r="AG55" s="956"/>
      <c r="AH55" s="956"/>
      <c r="AI55" s="956"/>
      <c r="AJ55" s="956"/>
      <c r="AK55" s="956" t="s">
        <v>1115</v>
      </c>
      <c r="AL55" s="956"/>
      <c r="AM55" s="956"/>
      <c r="AN55" s="956"/>
      <c r="AO55" s="956"/>
    </row>
    <row r="56" spans="1:41" s="965" customFormat="1" ht="21.75" customHeight="1">
      <c r="A56" s="938" t="s">
        <v>1340</v>
      </c>
      <c r="B56" s="939"/>
      <c r="C56" s="939"/>
      <c r="D56" s="939"/>
      <c r="E56" s="939"/>
      <c r="F56" s="939"/>
      <c r="G56" s="939"/>
      <c r="H56" s="939"/>
      <c r="I56" s="939"/>
      <c r="J56" s="939"/>
      <c r="K56" s="939"/>
      <c r="L56" s="939"/>
      <c r="M56" s="939"/>
      <c r="N56" s="939"/>
      <c r="O56" s="939"/>
      <c r="P56" s="939"/>
      <c r="Q56" s="939"/>
      <c r="R56" s="939"/>
      <c r="S56" s="940"/>
      <c r="T56" s="957">
        <v>43</v>
      </c>
      <c r="U56" s="958"/>
      <c r="V56" s="942" t="s">
        <v>1115</v>
      </c>
      <c r="W56" s="942"/>
      <c r="X56" s="942"/>
      <c r="Y56" s="942"/>
      <c r="Z56" s="942"/>
      <c r="AA56" s="956"/>
      <c r="AB56" s="956"/>
      <c r="AC56" s="956"/>
      <c r="AD56" s="956"/>
      <c r="AE56" s="956"/>
      <c r="AF56" s="956"/>
      <c r="AG56" s="956"/>
      <c r="AH56" s="956"/>
      <c r="AI56" s="956"/>
      <c r="AJ56" s="956"/>
      <c r="AK56" s="956" t="s">
        <v>1115</v>
      </c>
      <c r="AL56" s="956"/>
      <c r="AM56" s="956"/>
      <c r="AN56" s="956"/>
      <c r="AO56" s="956"/>
    </row>
    <row r="57" spans="1:41" s="965" customFormat="1" ht="24.75" customHeight="1">
      <c r="A57" s="966" t="s">
        <v>1341</v>
      </c>
      <c r="B57" s="967"/>
      <c r="C57" s="967"/>
      <c r="D57" s="967"/>
      <c r="E57" s="967"/>
      <c r="F57" s="967"/>
      <c r="G57" s="967"/>
      <c r="H57" s="967"/>
      <c r="I57" s="967"/>
      <c r="J57" s="967"/>
      <c r="K57" s="967"/>
      <c r="L57" s="967"/>
      <c r="M57" s="967"/>
      <c r="N57" s="967"/>
      <c r="O57" s="967"/>
      <c r="P57" s="967"/>
      <c r="Q57" s="967"/>
      <c r="R57" s="967"/>
      <c r="S57" s="968"/>
      <c r="T57" s="969">
        <v>44</v>
      </c>
      <c r="U57" s="970"/>
      <c r="V57" s="953"/>
      <c r="W57" s="953"/>
      <c r="X57" s="953"/>
      <c r="Y57" s="953"/>
      <c r="Z57" s="953"/>
      <c r="AA57" s="954"/>
      <c r="AB57" s="954"/>
      <c r="AC57" s="954"/>
      <c r="AD57" s="954"/>
      <c r="AE57" s="954"/>
      <c r="AF57" s="954"/>
      <c r="AG57" s="954"/>
      <c r="AH57" s="954"/>
      <c r="AI57" s="954"/>
      <c r="AJ57" s="954"/>
      <c r="AK57" s="954" t="s">
        <v>1115</v>
      </c>
      <c r="AL57" s="954"/>
      <c r="AM57" s="954"/>
      <c r="AN57" s="954"/>
      <c r="AO57" s="954"/>
    </row>
    <row r="58" spans="1:41" s="965" customFormat="1" ht="21.75" customHeight="1">
      <c r="A58" s="938" t="s">
        <v>1342</v>
      </c>
      <c r="B58" s="939"/>
      <c r="C58" s="939"/>
      <c r="D58" s="939"/>
      <c r="E58" s="939"/>
      <c r="F58" s="939"/>
      <c r="G58" s="939"/>
      <c r="H58" s="939"/>
      <c r="I58" s="939"/>
      <c r="J58" s="939"/>
      <c r="K58" s="939"/>
      <c r="L58" s="939"/>
      <c r="M58" s="939"/>
      <c r="N58" s="939"/>
      <c r="O58" s="939"/>
      <c r="P58" s="939"/>
      <c r="Q58" s="939"/>
      <c r="R58" s="939"/>
      <c r="S58" s="940"/>
      <c r="T58" s="957">
        <v>45</v>
      </c>
      <c r="U58" s="958"/>
      <c r="V58" s="942"/>
      <c r="W58" s="942"/>
      <c r="X58" s="942"/>
      <c r="Y58" s="942"/>
      <c r="Z58" s="942"/>
      <c r="AA58" s="956"/>
      <c r="AB58" s="956"/>
      <c r="AC58" s="956"/>
      <c r="AD58" s="956"/>
      <c r="AE58" s="956"/>
      <c r="AF58" s="956"/>
      <c r="AG58" s="956"/>
      <c r="AH58" s="956"/>
      <c r="AI58" s="956"/>
      <c r="AJ58" s="956"/>
      <c r="AK58" s="956" t="s">
        <v>1115</v>
      </c>
      <c r="AL58" s="956"/>
      <c r="AM58" s="956"/>
      <c r="AN58" s="956"/>
      <c r="AO58" s="956"/>
    </row>
    <row r="59" spans="1:41" s="965" customFormat="1" ht="21.75" customHeight="1">
      <c r="A59" s="938" t="s">
        <v>1343</v>
      </c>
      <c r="B59" s="939"/>
      <c r="C59" s="939"/>
      <c r="D59" s="939"/>
      <c r="E59" s="939"/>
      <c r="F59" s="939"/>
      <c r="G59" s="939"/>
      <c r="H59" s="939"/>
      <c r="I59" s="939"/>
      <c r="J59" s="939"/>
      <c r="K59" s="939"/>
      <c r="L59" s="939"/>
      <c r="M59" s="939"/>
      <c r="N59" s="939"/>
      <c r="O59" s="939"/>
      <c r="P59" s="939"/>
      <c r="Q59" s="939"/>
      <c r="R59" s="939"/>
      <c r="S59" s="940"/>
      <c r="T59" s="957">
        <v>46</v>
      </c>
      <c r="U59" s="958"/>
      <c r="V59" s="942">
        <v>52723</v>
      </c>
      <c r="W59" s="942"/>
      <c r="X59" s="942"/>
      <c r="Y59" s="942"/>
      <c r="Z59" s="942"/>
      <c r="AA59" s="956"/>
      <c r="AB59" s="956"/>
      <c r="AC59" s="956"/>
      <c r="AD59" s="956"/>
      <c r="AE59" s="956"/>
      <c r="AF59" s="956"/>
      <c r="AG59" s="956"/>
      <c r="AH59" s="956"/>
      <c r="AI59" s="956"/>
      <c r="AJ59" s="956"/>
      <c r="AK59" s="956" t="s">
        <v>1115</v>
      </c>
      <c r="AL59" s="956"/>
      <c r="AM59" s="956"/>
      <c r="AN59" s="956"/>
      <c r="AO59" s="956"/>
    </row>
    <row r="60" spans="1:41" s="965" customFormat="1" ht="19.5" customHeight="1">
      <c r="A60" s="938" t="s">
        <v>1344</v>
      </c>
      <c r="B60" s="939"/>
      <c r="C60" s="939"/>
      <c r="D60" s="939"/>
      <c r="E60" s="939"/>
      <c r="F60" s="939"/>
      <c r="G60" s="939"/>
      <c r="H60" s="939"/>
      <c r="I60" s="939"/>
      <c r="J60" s="939"/>
      <c r="K60" s="939"/>
      <c r="L60" s="939"/>
      <c r="M60" s="939"/>
      <c r="N60" s="939"/>
      <c r="O60" s="939"/>
      <c r="P60" s="939"/>
      <c r="Q60" s="939"/>
      <c r="R60" s="939"/>
      <c r="S60" s="940"/>
      <c r="T60" s="957">
        <v>47</v>
      </c>
      <c r="U60" s="958"/>
      <c r="V60" s="942">
        <v>361632</v>
      </c>
      <c r="W60" s="942"/>
      <c r="X60" s="942"/>
      <c r="Y60" s="942"/>
      <c r="Z60" s="942"/>
      <c r="AA60" s="956"/>
      <c r="AB60" s="956"/>
      <c r="AC60" s="956"/>
      <c r="AD60" s="956"/>
      <c r="AE60" s="956"/>
      <c r="AF60" s="956"/>
      <c r="AG60" s="956"/>
      <c r="AH60" s="956"/>
      <c r="AI60" s="956"/>
      <c r="AJ60" s="956"/>
      <c r="AK60" s="956" t="s">
        <v>1115</v>
      </c>
      <c r="AL60" s="956"/>
      <c r="AM60" s="956"/>
      <c r="AN60" s="956"/>
      <c r="AO60" s="956"/>
    </row>
    <row r="61" spans="1:41" s="965" customFormat="1" ht="21.75" customHeight="1">
      <c r="A61" s="971" t="s">
        <v>1345</v>
      </c>
      <c r="B61" s="972"/>
      <c r="C61" s="972"/>
      <c r="D61" s="972"/>
      <c r="E61" s="972"/>
      <c r="F61" s="972"/>
      <c r="G61" s="972"/>
      <c r="H61" s="972"/>
      <c r="I61" s="972"/>
      <c r="J61" s="972"/>
      <c r="K61" s="972"/>
      <c r="L61" s="972"/>
      <c r="M61" s="972"/>
      <c r="N61" s="972"/>
      <c r="O61" s="972"/>
      <c r="P61" s="972"/>
      <c r="Q61" s="972"/>
      <c r="R61" s="972"/>
      <c r="S61" s="973"/>
      <c r="T61" s="957">
        <v>48</v>
      </c>
      <c r="U61" s="958"/>
      <c r="V61" s="962"/>
      <c r="W61" s="963"/>
      <c r="X61" s="963"/>
      <c r="Y61" s="963"/>
      <c r="Z61" s="964"/>
      <c r="AA61" s="935"/>
      <c r="AB61" s="936"/>
      <c r="AC61" s="936"/>
      <c r="AD61" s="936"/>
      <c r="AE61" s="937"/>
      <c r="AF61" s="935"/>
      <c r="AG61" s="936"/>
      <c r="AH61" s="936"/>
      <c r="AI61" s="936"/>
      <c r="AJ61" s="937"/>
      <c r="AK61" s="935"/>
      <c r="AL61" s="936"/>
      <c r="AM61" s="936"/>
      <c r="AN61" s="936"/>
      <c r="AO61" s="937"/>
    </row>
    <row r="62" spans="1:41" s="965" customFormat="1" ht="21.75" customHeight="1">
      <c r="A62" s="966" t="s">
        <v>1346</v>
      </c>
      <c r="B62" s="967"/>
      <c r="C62" s="967"/>
      <c r="D62" s="967"/>
      <c r="E62" s="967"/>
      <c r="F62" s="967"/>
      <c r="G62" s="967"/>
      <c r="H62" s="967"/>
      <c r="I62" s="967"/>
      <c r="J62" s="967"/>
      <c r="K62" s="967"/>
      <c r="L62" s="967"/>
      <c r="M62" s="967"/>
      <c r="N62" s="967"/>
      <c r="O62" s="967"/>
      <c r="P62" s="967"/>
      <c r="Q62" s="967"/>
      <c r="R62" s="967"/>
      <c r="S62" s="968"/>
      <c r="T62" s="957">
        <v>49</v>
      </c>
      <c r="U62" s="970"/>
      <c r="V62" s="953">
        <f>SUM(V59:Z61)</f>
        <v>414355</v>
      </c>
      <c r="W62" s="953"/>
      <c r="X62" s="953"/>
      <c r="Y62" s="953"/>
      <c r="Z62" s="953"/>
      <c r="AA62" s="954"/>
      <c r="AB62" s="954"/>
      <c r="AC62" s="954"/>
      <c r="AD62" s="954"/>
      <c r="AE62" s="954"/>
      <c r="AF62" s="954"/>
      <c r="AG62" s="954"/>
      <c r="AH62" s="954"/>
      <c r="AI62" s="954"/>
      <c r="AJ62" s="954"/>
      <c r="AK62" s="954" t="s">
        <v>1115</v>
      </c>
      <c r="AL62" s="954"/>
      <c r="AM62" s="954"/>
      <c r="AN62" s="954"/>
      <c r="AO62" s="954"/>
    </row>
    <row r="63" spans="1:41" s="965" customFormat="1" ht="21.75" customHeight="1">
      <c r="A63" s="938" t="s">
        <v>1347</v>
      </c>
      <c r="B63" s="939"/>
      <c r="C63" s="939"/>
      <c r="D63" s="939"/>
      <c r="E63" s="939"/>
      <c r="F63" s="939"/>
      <c r="G63" s="939"/>
      <c r="H63" s="939"/>
      <c r="I63" s="939"/>
      <c r="J63" s="939"/>
      <c r="K63" s="939"/>
      <c r="L63" s="939"/>
      <c r="M63" s="939"/>
      <c r="N63" s="939"/>
      <c r="O63" s="939"/>
      <c r="P63" s="939"/>
      <c r="Q63" s="939"/>
      <c r="R63" s="939"/>
      <c r="S63" s="940"/>
      <c r="T63" s="957">
        <v>50</v>
      </c>
      <c r="U63" s="958"/>
      <c r="V63" s="942"/>
      <c r="W63" s="942"/>
      <c r="X63" s="942"/>
      <c r="Y63" s="942"/>
      <c r="Z63" s="942"/>
      <c r="AA63" s="956"/>
      <c r="AB63" s="956"/>
      <c r="AC63" s="956"/>
      <c r="AD63" s="956"/>
      <c r="AE63" s="956"/>
      <c r="AF63" s="956"/>
      <c r="AG63" s="956"/>
      <c r="AH63" s="956"/>
      <c r="AI63" s="956"/>
      <c r="AJ63" s="956"/>
      <c r="AK63" s="956" t="s">
        <v>1115</v>
      </c>
      <c r="AL63" s="956"/>
      <c r="AM63" s="956"/>
      <c r="AN63" s="956"/>
      <c r="AO63" s="956"/>
    </row>
    <row r="64" spans="1:41" s="965" customFormat="1" ht="21.75" customHeight="1">
      <c r="A64" s="938" t="s">
        <v>1348</v>
      </c>
      <c r="B64" s="939"/>
      <c r="C64" s="939"/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9"/>
      <c r="O64" s="939"/>
      <c r="P64" s="939"/>
      <c r="Q64" s="939"/>
      <c r="R64" s="939"/>
      <c r="S64" s="940"/>
      <c r="T64" s="957">
        <v>51</v>
      </c>
      <c r="U64" s="958"/>
      <c r="V64" s="942"/>
      <c r="W64" s="942"/>
      <c r="X64" s="942"/>
      <c r="Y64" s="942"/>
      <c r="Z64" s="942"/>
      <c r="AA64" s="956"/>
      <c r="AB64" s="956"/>
      <c r="AC64" s="956"/>
      <c r="AD64" s="956"/>
      <c r="AE64" s="956"/>
      <c r="AF64" s="956"/>
      <c r="AG64" s="956"/>
      <c r="AH64" s="956"/>
      <c r="AI64" s="956"/>
      <c r="AJ64" s="956"/>
      <c r="AK64" s="956" t="s">
        <v>1115</v>
      </c>
      <c r="AL64" s="956"/>
      <c r="AM64" s="956"/>
      <c r="AN64" s="956"/>
      <c r="AO64" s="956"/>
    </row>
    <row r="65" spans="1:41" s="965" customFormat="1" ht="23.25" customHeight="1">
      <c r="A65" s="938" t="s">
        <v>1349</v>
      </c>
      <c r="B65" s="939"/>
      <c r="C65" s="939"/>
      <c r="D65" s="939"/>
      <c r="E65" s="939"/>
      <c r="F65" s="939"/>
      <c r="G65" s="939"/>
      <c r="H65" s="939"/>
      <c r="I65" s="939"/>
      <c r="J65" s="939"/>
      <c r="K65" s="939"/>
      <c r="L65" s="939"/>
      <c r="M65" s="939"/>
      <c r="N65" s="939"/>
      <c r="O65" s="939"/>
      <c r="P65" s="939"/>
      <c r="Q65" s="939"/>
      <c r="R65" s="939"/>
      <c r="S65" s="940"/>
      <c r="T65" s="957">
        <v>52</v>
      </c>
      <c r="U65" s="958"/>
      <c r="V65" s="962"/>
      <c r="W65" s="963"/>
      <c r="X65" s="963"/>
      <c r="Y65" s="963"/>
      <c r="Z65" s="964"/>
      <c r="AA65" s="935"/>
      <c r="AB65" s="936"/>
      <c r="AC65" s="936"/>
      <c r="AD65" s="936"/>
      <c r="AE65" s="937"/>
      <c r="AF65" s="935"/>
      <c r="AG65" s="936"/>
      <c r="AH65" s="936"/>
      <c r="AI65" s="936"/>
      <c r="AJ65" s="937"/>
      <c r="AK65" s="935"/>
      <c r="AL65" s="936"/>
      <c r="AM65" s="936"/>
      <c r="AN65" s="936"/>
      <c r="AO65" s="937"/>
    </row>
    <row r="66" spans="1:41" ht="27.75" customHeight="1">
      <c r="A66" s="938" t="s">
        <v>1350</v>
      </c>
      <c r="B66" s="939"/>
      <c r="C66" s="939"/>
      <c r="D66" s="939"/>
      <c r="E66" s="939"/>
      <c r="F66" s="939"/>
      <c r="G66" s="939"/>
      <c r="H66" s="939"/>
      <c r="I66" s="939"/>
      <c r="J66" s="939"/>
      <c r="K66" s="939"/>
      <c r="L66" s="939"/>
      <c r="M66" s="939"/>
      <c r="N66" s="939"/>
      <c r="O66" s="939"/>
      <c r="P66" s="939"/>
      <c r="Q66" s="939"/>
      <c r="R66" s="939"/>
      <c r="S66" s="940"/>
      <c r="T66" s="957">
        <v>53</v>
      </c>
      <c r="U66" s="958"/>
      <c r="V66" s="942"/>
      <c r="W66" s="942"/>
      <c r="X66" s="942"/>
      <c r="Y66" s="942"/>
      <c r="Z66" s="942"/>
      <c r="AA66" s="956"/>
      <c r="AB66" s="956"/>
      <c r="AC66" s="956"/>
      <c r="AD66" s="956"/>
      <c r="AE66" s="956"/>
      <c r="AF66" s="956"/>
      <c r="AG66" s="956"/>
      <c r="AH66" s="956"/>
      <c r="AI66" s="956"/>
      <c r="AJ66" s="956"/>
      <c r="AK66" s="956" t="s">
        <v>1115</v>
      </c>
      <c r="AL66" s="956"/>
      <c r="AM66" s="956"/>
      <c r="AN66" s="956"/>
      <c r="AO66" s="956"/>
    </row>
    <row r="67" spans="1:41" ht="21.75" customHeight="1">
      <c r="A67" s="938" t="s">
        <v>1351</v>
      </c>
      <c r="B67" s="939"/>
      <c r="C67" s="939"/>
      <c r="D67" s="939"/>
      <c r="E67" s="939"/>
      <c r="F67" s="939"/>
      <c r="G67" s="939"/>
      <c r="H67" s="939"/>
      <c r="I67" s="939"/>
      <c r="J67" s="939"/>
      <c r="K67" s="939"/>
      <c r="L67" s="939"/>
      <c r="M67" s="939"/>
      <c r="N67" s="939"/>
      <c r="O67" s="939"/>
      <c r="P67" s="939"/>
      <c r="Q67" s="939"/>
      <c r="R67" s="939"/>
      <c r="S67" s="940"/>
      <c r="T67" s="957">
        <v>54</v>
      </c>
      <c r="U67" s="958"/>
      <c r="V67" s="942" t="s">
        <v>1115</v>
      </c>
      <c r="W67" s="942"/>
      <c r="X67" s="942"/>
      <c r="Y67" s="942"/>
      <c r="Z67" s="942"/>
      <c r="AA67" s="956"/>
      <c r="AB67" s="956"/>
      <c r="AC67" s="956"/>
      <c r="AD67" s="956"/>
      <c r="AE67" s="956"/>
      <c r="AF67" s="956"/>
      <c r="AG67" s="956"/>
      <c r="AH67" s="956"/>
      <c r="AI67" s="956"/>
      <c r="AJ67" s="956"/>
      <c r="AK67" s="956" t="s">
        <v>1115</v>
      </c>
      <c r="AL67" s="956"/>
      <c r="AM67" s="956"/>
      <c r="AN67" s="956"/>
      <c r="AO67" s="956"/>
    </row>
    <row r="68" spans="1:41" ht="21.75" customHeight="1">
      <c r="A68" s="938" t="s">
        <v>1352</v>
      </c>
      <c r="B68" s="939"/>
      <c r="C68" s="939"/>
      <c r="D68" s="939"/>
      <c r="E68" s="939"/>
      <c r="F68" s="939"/>
      <c r="G68" s="939"/>
      <c r="H68" s="939"/>
      <c r="I68" s="939"/>
      <c r="J68" s="939"/>
      <c r="K68" s="939"/>
      <c r="L68" s="939"/>
      <c r="M68" s="939"/>
      <c r="N68" s="939"/>
      <c r="O68" s="939"/>
      <c r="P68" s="939"/>
      <c r="Q68" s="939"/>
      <c r="R68" s="939"/>
      <c r="S68" s="940"/>
      <c r="T68" s="957">
        <v>55</v>
      </c>
      <c r="U68" s="958"/>
      <c r="V68" s="942"/>
      <c r="W68" s="942"/>
      <c r="X68" s="942"/>
      <c r="Y68" s="942"/>
      <c r="Z68" s="942"/>
      <c r="AA68" s="956"/>
      <c r="AB68" s="956"/>
      <c r="AC68" s="956"/>
      <c r="AD68" s="956"/>
      <c r="AE68" s="956"/>
      <c r="AF68" s="956"/>
      <c r="AG68" s="956"/>
      <c r="AH68" s="956"/>
      <c r="AI68" s="956"/>
      <c r="AJ68" s="956"/>
      <c r="AK68" s="956" t="s">
        <v>1115</v>
      </c>
      <c r="AL68" s="956"/>
      <c r="AM68" s="956"/>
      <c r="AN68" s="956"/>
      <c r="AO68" s="956"/>
    </row>
    <row r="69" spans="1:41" ht="28.5" customHeight="1">
      <c r="A69" s="938" t="s">
        <v>1353</v>
      </c>
      <c r="B69" s="939"/>
      <c r="C69" s="939"/>
      <c r="D69" s="939"/>
      <c r="E69" s="939"/>
      <c r="F69" s="939"/>
      <c r="G69" s="939"/>
      <c r="H69" s="939"/>
      <c r="I69" s="939"/>
      <c r="J69" s="939"/>
      <c r="K69" s="939"/>
      <c r="L69" s="939"/>
      <c r="M69" s="939"/>
      <c r="N69" s="939"/>
      <c r="O69" s="939"/>
      <c r="P69" s="939"/>
      <c r="Q69" s="939"/>
      <c r="R69" s="939"/>
      <c r="S69" s="940"/>
      <c r="T69" s="957">
        <v>56</v>
      </c>
      <c r="U69" s="958"/>
      <c r="V69" s="942" t="s">
        <v>1115</v>
      </c>
      <c r="W69" s="942"/>
      <c r="X69" s="942"/>
      <c r="Y69" s="942"/>
      <c r="Z69" s="942"/>
      <c r="AA69" s="956"/>
      <c r="AB69" s="956"/>
      <c r="AC69" s="956"/>
      <c r="AD69" s="956"/>
      <c r="AE69" s="956"/>
      <c r="AF69" s="956"/>
      <c r="AG69" s="956"/>
      <c r="AH69" s="956"/>
      <c r="AI69" s="956"/>
      <c r="AJ69" s="956"/>
      <c r="AK69" s="956" t="s">
        <v>1115</v>
      </c>
      <c r="AL69" s="956"/>
      <c r="AM69" s="956"/>
      <c r="AN69" s="956"/>
      <c r="AO69" s="956"/>
    </row>
    <row r="70" spans="1:41" ht="21.75" customHeight="1">
      <c r="A70" s="938" t="s">
        <v>1354</v>
      </c>
      <c r="B70" s="939"/>
      <c r="C70" s="939"/>
      <c r="D70" s="939"/>
      <c r="E70" s="939"/>
      <c r="F70" s="939"/>
      <c r="G70" s="939"/>
      <c r="H70" s="939"/>
      <c r="I70" s="939"/>
      <c r="J70" s="939"/>
      <c r="K70" s="939"/>
      <c r="L70" s="939"/>
      <c r="M70" s="939"/>
      <c r="N70" s="939"/>
      <c r="O70" s="939"/>
      <c r="P70" s="939"/>
      <c r="Q70" s="939"/>
      <c r="R70" s="939"/>
      <c r="S70" s="940"/>
      <c r="T70" s="957">
        <v>57</v>
      </c>
      <c r="U70" s="958"/>
      <c r="V70" s="942" t="s">
        <v>1115</v>
      </c>
      <c r="W70" s="942"/>
      <c r="X70" s="942"/>
      <c r="Y70" s="942"/>
      <c r="Z70" s="942"/>
      <c r="AA70" s="956"/>
      <c r="AB70" s="956"/>
      <c r="AC70" s="956"/>
      <c r="AD70" s="956"/>
      <c r="AE70" s="956"/>
      <c r="AF70" s="956"/>
      <c r="AG70" s="956"/>
      <c r="AH70" s="956"/>
      <c r="AI70" s="956"/>
      <c r="AJ70" s="956"/>
      <c r="AK70" s="956" t="s">
        <v>1115</v>
      </c>
      <c r="AL70" s="956"/>
      <c r="AM70" s="956"/>
      <c r="AN70" s="956"/>
      <c r="AO70" s="956"/>
    </row>
    <row r="71" spans="1:41" ht="31.5" customHeight="1">
      <c r="A71" s="966" t="s">
        <v>1355</v>
      </c>
      <c r="B71" s="967"/>
      <c r="C71" s="967"/>
      <c r="D71" s="967"/>
      <c r="E71" s="967"/>
      <c r="F71" s="967"/>
      <c r="G71" s="967"/>
      <c r="H71" s="967"/>
      <c r="I71" s="967"/>
      <c r="J71" s="967"/>
      <c r="K71" s="967"/>
      <c r="L71" s="967"/>
      <c r="M71" s="967"/>
      <c r="N71" s="967"/>
      <c r="O71" s="967"/>
      <c r="P71" s="967"/>
      <c r="Q71" s="967"/>
      <c r="R71" s="967"/>
      <c r="S71" s="968"/>
      <c r="T71" s="957">
        <v>58</v>
      </c>
      <c r="U71" s="970"/>
      <c r="V71" s="953">
        <f>SUM(V52+V53+V57+V58+V62+V63+V64+V65+V66+V68)</f>
        <v>4087002</v>
      </c>
      <c r="W71" s="953"/>
      <c r="X71" s="953"/>
      <c r="Y71" s="953"/>
      <c r="Z71" s="953"/>
      <c r="AA71" s="954"/>
      <c r="AB71" s="954"/>
      <c r="AC71" s="954"/>
      <c r="AD71" s="954"/>
      <c r="AE71" s="954"/>
      <c r="AF71" s="954"/>
      <c r="AG71" s="954"/>
      <c r="AH71" s="954"/>
      <c r="AI71" s="954"/>
      <c r="AJ71" s="954"/>
      <c r="AK71" s="954"/>
      <c r="AL71" s="954"/>
      <c r="AM71" s="954"/>
      <c r="AN71" s="954"/>
      <c r="AO71" s="954"/>
    </row>
    <row r="72" spans="16:22" ht="21.75" customHeight="1">
      <c r="P72" s="885" t="s">
        <v>1455</v>
      </c>
      <c r="T72" s="974"/>
      <c r="U72" s="887"/>
      <c r="V72" s="886"/>
    </row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spans="1:4" ht="21.75" customHeight="1">
      <c r="A140" s="975"/>
      <c r="B140" s="975"/>
      <c r="C140" s="975"/>
      <c r="D140" s="975"/>
    </row>
    <row r="141" spans="1:4" ht="21.75" customHeight="1">
      <c r="A141" s="975"/>
      <c r="B141" s="975"/>
      <c r="C141" s="975"/>
      <c r="D141" s="975"/>
    </row>
    <row r="142" spans="1:4" ht="21.75" customHeight="1">
      <c r="A142" s="975"/>
      <c r="B142" s="975"/>
      <c r="C142" s="975"/>
      <c r="D142" s="975"/>
    </row>
    <row r="143" spans="1:4" ht="21.75" customHeight="1">
      <c r="A143" s="975"/>
      <c r="B143" s="975"/>
      <c r="C143" s="975"/>
      <c r="D143" s="975"/>
    </row>
    <row r="144" spans="1:4" ht="21.75" customHeight="1">
      <c r="A144" s="975"/>
      <c r="B144" s="975"/>
      <c r="C144" s="975"/>
      <c r="D144" s="975"/>
    </row>
    <row r="145" spans="1:4" ht="21.75" customHeight="1">
      <c r="A145" s="975"/>
      <c r="B145" s="975"/>
      <c r="C145" s="975"/>
      <c r="D145" s="975"/>
    </row>
    <row r="146" spans="1:4" ht="21.75" customHeight="1">
      <c r="A146" s="975"/>
      <c r="B146" s="975"/>
      <c r="C146" s="975"/>
      <c r="D146" s="975"/>
    </row>
    <row r="147" spans="1:4" ht="21.75" customHeight="1">
      <c r="A147" s="975"/>
      <c r="B147" s="975"/>
      <c r="C147" s="975"/>
      <c r="D147" s="975"/>
    </row>
    <row r="148" spans="1:4" ht="21.75" customHeight="1">
      <c r="A148" s="975"/>
      <c r="B148" s="975"/>
      <c r="C148" s="975"/>
      <c r="D148" s="975"/>
    </row>
    <row r="149" spans="1:4" ht="21.75" customHeight="1">
      <c r="A149" s="975"/>
      <c r="B149" s="975"/>
      <c r="C149" s="975"/>
      <c r="D149" s="975"/>
    </row>
    <row r="150" spans="1:4" ht="21.75" customHeight="1">
      <c r="A150" s="975"/>
      <c r="B150" s="975"/>
      <c r="C150" s="975"/>
      <c r="D150" s="975"/>
    </row>
    <row r="151" spans="1:4" ht="21.75" customHeight="1">
      <c r="A151" s="975"/>
      <c r="B151" s="975"/>
      <c r="C151" s="975"/>
      <c r="D151" s="975"/>
    </row>
    <row r="152" spans="1:4" ht="21.75" customHeight="1">
      <c r="A152" s="975"/>
      <c r="B152" s="975"/>
      <c r="C152" s="975"/>
      <c r="D152" s="975"/>
    </row>
    <row r="153" spans="1:4" ht="21.75" customHeight="1">
      <c r="A153" s="975"/>
      <c r="B153" s="975"/>
      <c r="C153" s="975"/>
      <c r="D153" s="975"/>
    </row>
    <row r="154" spans="1:4" ht="21.75" customHeight="1">
      <c r="A154" s="975"/>
      <c r="B154" s="975"/>
      <c r="C154" s="975"/>
      <c r="D154" s="975"/>
    </row>
    <row r="155" spans="1:4" ht="21.75" customHeight="1">
      <c r="A155" s="975"/>
      <c r="B155" s="975"/>
      <c r="C155" s="975"/>
      <c r="D155" s="975"/>
    </row>
    <row r="156" spans="1:4" ht="21.75" customHeight="1">
      <c r="A156" s="975"/>
      <c r="B156" s="975"/>
      <c r="C156" s="975"/>
      <c r="D156" s="975"/>
    </row>
    <row r="157" spans="1:4" ht="21.75" customHeight="1">
      <c r="A157" s="975"/>
      <c r="B157" s="975"/>
      <c r="C157" s="975"/>
      <c r="D157" s="975"/>
    </row>
    <row r="158" spans="1:4" ht="21.75" customHeight="1">
      <c r="A158" s="975"/>
      <c r="B158" s="975"/>
      <c r="C158" s="975"/>
      <c r="D158" s="975"/>
    </row>
    <row r="159" spans="1:4" ht="21.75" customHeight="1">
      <c r="A159" s="975"/>
      <c r="B159" s="975"/>
      <c r="C159" s="975"/>
      <c r="D159" s="975"/>
    </row>
    <row r="160" spans="1:4" ht="21.75" customHeight="1">
      <c r="A160" s="975"/>
      <c r="B160" s="975"/>
      <c r="C160" s="975"/>
      <c r="D160" s="975"/>
    </row>
    <row r="161" spans="1:4" ht="21.75" customHeight="1">
      <c r="A161" s="975"/>
      <c r="B161" s="975"/>
      <c r="C161" s="975"/>
      <c r="D161" s="975"/>
    </row>
    <row r="162" spans="1:4" ht="21.75" customHeight="1">
      <c r="A162" s="975"/>
      <c r="B162" s="975"/>
      <c r="C162" s="975"/>
      <c r="D162" s="975"/>
    </row>
    <row r="163" spans="1:4" ht="21.75" customHeight="1">
      <c r="A163" s="975"/>
      <c r="B163" s="975"/>
      <c r="C163" s="975"/>
      <c r="D163" s="975"/>
    </row>
    <row r="164" spans="1:4" ht="21.75" customHeight="1">
      <c r="A164" s="975"/>
      <c r="B164" s="975"/>
      <c r="C164" s="975"/>
      <c r="D164" s="975"/>
    </row>
    <row r="165" spans="1:4" ht="21.75" customHeight="1">
      <c r="A165" s="975"/>
      <c r="B165" s="975"/>
      <c r="C165" s="975"/>
      <c r="D165" s="975"/>
    </row>
    <row r="166" spans="1:4" ht="21.75" customHeight="1">
      <c r="A166" s="975"/>
      <c r="B166" s="975"/>
      <c r="C166" s="975"/>
      <c r="D166" s="975"/>
    </row>
    <row r="167" spans="1:4" ht="21.75" customHeight="1">
      <c r="A167" s="975"/>
      <c r="B167" s="975"/>
      <c r="C167" s="975"/>
      <c r="D167" s="975"/>
    </row>
    <row r="168" spans="1:4" ht="21.75" customHeight="1">
      <c r="A168" s="975"/>
      <c r="B168" s="975"/>
      <c r="C168" s="975"/>
      <c r="D168" s="975"/>
    </row>
    <row r="169" spans="1:4" ht="21.75" customHeight="1">
      <c r="A169" s="975"/>
      <c r="B169" s="975"/>
      <c r="C169" s="975"/>
      <c r="D169" s="975"/>
    </row>
    <row r="170" spans="1:4" ht="21.75" customHeight="1">
      <c r="A170" s="975"/>
      <c r="B170" s="975"/>
      <c r="C170" s="975"/>
      <c r="D170" s="975"/>
    </row>
    <row r="171" spans="1:4" ht="21.75" customHeight="1">
      <c r="A171" s="975"/>
      <c r="B171" s="975"/>
      <c r="C171" s="975"/>
      <c r="D171" s="975"/>
    </row>
    <row r="172" spans="1:4" ht="21.75" customHeight="1">
      <c r="A172" s="975"/>
      <c r="B172" s="975"/>
      <c r="C172" s="975"/>
      <c r="D172" s="975"/>
    </row>
    <row r="173" spans="1:4" ht="21.75" customHeight="1">
      <c r="A173" s="975"/>
      <c r="B173" s="975"/>
      <c r="C173" s="975"/>
      <c r="D173" s="975"/>
    </row>
    <row r="174" spans="1:4" ht="21.75" customHeight="1">
      <c r="A174" s="975"/>
      <c r="B174" s="975"/>
      <c r="C174" s="975"/>
      <c r="D174" s="975"/>
    </row>
    <row r="175" spans="1:4" ht="21.75" customHeight="1">
      <c r="A175" s="975"/>
      <c r="B175" s="975"/>
      <c r="C175" s="975"/>
      <c r="D175" s="975"/>
    </row>
    <row r="176" spans="1:4" ht="21.75" customHeight="1">
      <c r="A176" s="975"/>
      <c r="B176" s="975"/>
      <c r="C176" s="975"/>
      <c r="D176" s="975"/>
    </row>
    <row r="177" spans="1:4" ht="21.75" customHeight="1">
      <c r="A177" s="975"/>
      <c r="B177" s="975"/>
      <c r="C177" s="975"/>
      <c r="D177" s="975"/>
    </row>
    <row r="178" spans="1:4" ht="21.75" customHeight="1">
      <c r="A178" s="975"/>
      <c r="B178" s="975"/>
      <c r="C178" s="975"/>
      <c r="D178" s="975"/>
    </row>
    <row r="179" spans="1:4" ht="21.75" customHeight="1">
      <c r="A179" s="975"/>
      <c r="B179" s="975"/>
      <c r="C179" s="975"/>
      <c r="D179" s="975"/>
    </row>
    <row r="180" spans="1:4" ht="21.75" customHeight="1">
      <c r="A180" s="975"/>
      <c r="B180" s="975"/>
      <c r="C180" s="975"/>
      <c r="D180" s="975"/>
    </row>
    <row r="181" spans="1:4" ht="21.75" customHeight="1">
      <c r="A181" s="975"/>
      <c r="B181" s="975"/>
      <c r="C181" s="975"/>
      <c r="D181" s="975"/>
    </row>
    <row r="182" spans="1:4" ht="21.75" customHeight="1">
      <c r="A182" s="975"/>
      <c r="B182" s="975"/>
      <c r="C182" s="975"/>
      <c r="D182" s="975"/>
    </row>
    <row r="183" spans="1:4" ht="21.75" customHeight="1">
      <c r="A183" s="975"/>
      <c r="B183" s="975"/>
      <c r="C183" s="975"/>
      <c r="D183" s="975"/>
    </row>
    <row r="184" spans="1:4" ht="21.75" customHeight="1">
      <c r="A184" s="975"/>
      <c r="B184" s="975"/>
      <c r="C184" s="975"/>
      <c r="D184" s="975"/>
    </row>
    <row r="185" spans="1:4" ht="21.75" customHeight="1">
      <c r="A185" s="975"/>
      <c r="B185" s="975"/>
      <c r="C185" s="975"/>
      <c r="D185" s="975"/>
    </row>
    <row r="186" spans="1:4" ht="21.75" customHeight="1">
      <c r="A186" s="975"/>
      <c r="B186" s="975"/>
      <c r="C186" s="975"/>
      <c r="D186" s="975"/>
    </row>
    <row r="187" spans="1:4" ht="21.75" customHeight="1">
      <c r="A187" s="975"/>
      <c r="B187" s="975"/>
      <c r="C187" s="975"/>
      <c r="D187" s="975"/>
    </row>
    <row r="188" spans="1:4" ht="21.75" customHeight="1">
      <c r="A188" s="975"/>
      <c r="B188" s="975"/>
      <c r="C188" s="975"/>
      <c r="D188" s="975"/>
    </row>
    <row r="189" spans="1:4" ht="21.75" customHeight="1">
      <c r="A189" s="975"/>
      <c r="B189" s="975"/>
      <c r="C189" s="975"/>
      <c r="D189" s="975"/>
    </row>
    <row r="190" spans="1:4" ht="21.75" customHeight="1">
      <c r="A190" s="975"/>
      <c r="B190" s="975"/>
      <c r="C190" s="975"/>
      <c r="D190" s="975"/>
    </row>
    <row r="191" spans="1:4" ht="21.75" customHeight="1">
      <c r="A191" s="975"/>
      <c r="B191" s="975"/>
      <c r="C191" s="975"/>
      <c r="D191" s="975"/>
    </row>
    <row r="192" spans="1:4" ht="21.75" customHeight="1">
      <c r="A192" s="975"/>
      <c r="B192" s="975"/>
      <c r="C192" s="975"/>
      <c r="D192" s="975"/>
    </row>
    <row r="193" spans="1:4" ht="21.75" customHeight="1">
      <c r="A193" s="975"/>
      <c r="B193" s="975"/>
      <c r="C193" s="975"/>
      <c r="D193" s="975"/>
    </row>
    <row r="194" spans="1:4" ht="21.75" customHeight="1">
      <c r="A194" s="975"/>
      <c r="B194" s="975"/>
      <c r="C194" s="975"/>
      <c r="D194" s="975"/>
    </row>
    <row r="195" spans="1:4" ht="21.75" customHeight="1">
      <c r="A195" s="975"/>
      <c r="B195" s="975"/>
      <c r="C195" s="975"/>
      <c r="D195" s="975"/>
    </row>
    <row r="196" spans="1:4" ht="21.75" customHeight="1">
      <c r="A196" s="975"/>
      <c r="B196" s="975"/>
      <c r="C196" s="975"/>
      <c r="D196" s="975"/>
    </row>
    <row r="197" spans="1:4" ht="21.75" customHeight="1">
      <c r="A197" s="975"/>
      <c r="B197" s="975"/>
      <c r="C197" s="975"/>
      <c r="D197" s="975"/>
    </row>
    <row r="198" spans="1:4" ht="21.75" customHeight="1">
      <c r="A198" s="975"/>
      <c r="B198" s="975"/>
      <c r="C198" s="975"/>
      <c r="D198" s="975"/>
    </row>
    <row r="199" spans="1:4" ht="21.75" customHeight="1">
      <c r="A199" s="975"/>
      <c r="B199" s="975"/>
      <c r="C199" s="975"/>
      <c r="D199" s="975"/>
    </row>
    <row r="200" spans="1:4" ht="21.75" customHeight="1">
      <c r="A200" s="975"/>
      <c r="B200" s="975"/>
      <c r="C200" s="975"/>
      <c r="D200" s="975"/>
    </row>
    <row r="201" spans="1:4" ht="21.75" customHeight="1">
      <c r="A201" s="975"/>
      <c r="B201" s="975"/>
      <c r="C201" s="975"/>
      <c r="D201" s="975"/>
    </row>
    <row r="202" spans="1:4" ht="21.75" customHeight="1">
      <c r="A202" s="975"/>
      <c r="B202" s="975"/>
      <c r="C202" s="975"/>
      <c r="D202" s="975"/>
    </row>
    <row r="203" spans="1:4" ht="21.75" customHeight="1">
      <c r="A203" s="975"/>
      <c r="B203" s="975"/>
      <c r="C203" s="975"/>
      <c r="D203" s="975"/>
    </row>
    <row r="204" spans="1:4" ht="21.75" customHeight="1">
      <c r="A204" s="975"/>
      <c r="B204" s="975"/>
      <c r="C204" s="975"/>
      <c r="D204" s="975"/>
    </row>
    <row r="205" spans="1:4" ht="21.75" customHeight="1">
      <c r="A205" s="975"/>
      <c r="B205" s="975"/>
      <c r="C205" s="975"/>
      <c r="D205" s="975"/>
    </row>
    <row r="206" spans="1:4" ht="21.75" customHeight="1">
      <c r="A206" s="975"/>
      <c r="B206" s="975"/>
      <c r="C206" s="975"/>
      <c r="D206" s="975"/>
    </row>
    <row r="207" spans="1:4" ht="21.75" customHeight="1">
      <c r="A207" s="975"/>
      <c r="B207" s="975"/>
      <c r="C207" s="975"/>
      <c r="D207" s="975"/>
    </row>
    <row r="208" spans="1:4" ht="21.75" customHeight="1">
      <c r="A208" s="975"/>
      <c r="B208" s="975"/>
      <c r="C208" s="975"/>
      <c r="D208" s="975"/>
    </row>
    <row r="209" spans="1:4" ht="21.75" customHeight="1">
      <c r="A209" s="975"/>
      <c r="B209" s="975"/>
      <c r="C209" s="975"/>
      <c r="D209" s="975"/>
    </row>
    <row r="210" spans="1:4" ht="21.75" customHeight="1">
      <c r="A210" s="975"/>
      <c r="B210" s="975"/>
      <c r="C210" s="975"/>
      <c r="D210" s="975"/>
    </row>
    <row r="211" spans="1:4" ht="21.75" customHeight="1">
      <c r="A211" s="975"/>
      <c r="B211" s="975"/>
      <c r="C211" s="975"/>
      <c r="D211" s="975"/>
    </row>
    <row r="212" spans="1:4" ht="21.75" customHeight="1">
      <c r="A212" s="975"/>
      <c r="B212" s="975"/>
      <c r="C212" s="975"/>
      <c r="D212" s="975"/>
    </row>
    <row r="213" spans="1:4" ht="21.75" customHeight="1">
      <c r="A213" s="975"/>
      <c r="B213" s="975"/>
      <c r="C213" s="975"/>
      <c r="D213" s="975"/>
    </row>
    <row r="214" spans="1:4" ht="21.75" customHeight="1">
      <c r="A214" s="975"/>
      <c r="B214" s="975"/>
      <c r="C214" s="975"/>
      <c r="D214" s="975"/>
    </row>
    <row r="215" spans="1:4" ht="21.75" customHeight="1">
      <c r="A215" s="975"/>
      <c r="B215" s="975"/>
      <c r="C215" s="975"/>
      <c r="D215" s="975"/>
    </row>
    <row r="216" spans="1:4" ht="21.75" customHeight="1">
      <c r="A216" s="975"/>
      <c r="B216" s="975"/>
      <c r="C216" s="975"/>
      <c r="D216" s="975"/>
    </row>
    <row r="217" spans="1:4" ht="21.75" customHeight="1">
      <c r="A217" s="975"/>
      <c r="B217" s="975"/>
      <c r="C217" s="975"/>
      <c r="D217" s="975"/>
    </row>
    <row r="218" spans="1:4" ht="12.75">
      <c r="A218" s="975"/>
      <c r="B218" s="975"/>
      <c r="C218" s="975"/>
      <c r="D218" s="975"/>
    </row>
    <row r="219" spans="1:4" ht="12.75">
      <c r="A219" s="975"/>
      <c r="B219" s="975"/>
      <c r="C219" s="975"/>
      <c r="D219" s="975"/>
    </row>
    <row r="220" spans="1:4" ht="12.75">
      <c r="A220" s="975"/>
      <c r="B220" s="975"/>
      <c r="C220" s="975"/>
      <c r="D220" s="975"/>
    </row>
    <row r="221" spans="1:4" ht="12.75">
      <c r="A221" s="975"/>
      <c r="B221" s="975"/>
      <c r="C221" s="975"/>
      <c r="D221" s="975"/>
    </row>
    <row r="222" spans="1:4" ht="12.75">
      <c r="A222" s="975"/>
      <c r="B222" s="975"/>
      <c r="C222" s="975"/>
      <c r="D222" s="975"/>
    </row>
  </sheetData>
  <mergeCells count="299">
    <mergeCell ref="AK71:AO71"/>
    <mergeCell ref="AA70:AE70"/>
    <mergeCell ref="AF70:AJ70"/>
    <mergeCell ref="V71:Z71"/>
    <mergeCell ref="AA71:AE71"/>
    <mergeCell ref="AF71:AJ71"/>
    <mergeCell ref="AA68:AE68"/>
    <mergeCell ref="AF68:AJ68"/>
    <mergeCell ref="AA69:AE69"/>
    <mergeCell ref="AF69:AJ69"/>
    <mergeCell ref="V66:Z66"/>
    <mergeCell ref="AA66:AE66"/>
    <mergeCell ref="AF66:AJ66"/>
    <mergeCell ref="AA67:AE67"/>
    <mergeCell ref="AF67:AJ67"/>
    <mergeCell ref="V63:Z63"/>
    <mergeCell ref="AA63:AE63"/>
    <mergeCell ref="AF63:AJ63"/>
    <mergeCell ref="V64:Z64"/>
    <mergeCell ref="AA64:AE64"/>
    <mergeCell ref="AF64:AJ64"/>
    <mergeCell ref="V60:Z60"/>
    <mergeCell ref="AA60:AE60"/>
    <mergeCell ref="AF60:AJ60"/>
    <mergeCell ref="AA57:AE57"/>
    <mergeCell ref="AF57:AJ57"/>
    <mergeCell ref="V58:Z58"/>
    <mergeCell ref="AA58:AE58"/>
    <mergeCell ref="AF58:AJ58"/>
    <mergeCell ref="V59:Z59"/>
    <mergeCell ref="AA59:AE59"/>
    <mergeCell ref="AF59:AJ59"/>
    <mergeCell ref="V53:Z53"/>
    <mergeCell ref="AA53:AE53"/>
    <mergeCell ref="AF53:AJ53"/>
    <mergeCell ref="AA54:AE54"/>
    <mergeCell ref="AF54:AJ54"/>
    <mergeCell ref="V54:Z54"/>
    <mergeCell ref="V56:Z56"/>
    <mergeCell ref="AA55:AE55"/>
    <mergeCell ref="AF55:AJ55"/>
    <mergeCell ref="V49:Z49"/>
    <mergeCell ref="AA49:AE49"/>
    <mergeCell ref="AF49:AJ49"/>
    <mergeCell ref="V50:Z50"/>
    <mergeCell ref="AA50:AE50"/>
    <mergeCell ref="AF50:AJ50"/>
    <mergeCell ref="V46:Z46"/>
    <mergeCell ref="AA46:AE46"/>
    <mergeCell ref="AF46:AJ46"/>
    <mergeCell ref="V47:Z47"/>
    <mergeCell ref="AA47:AE47"/>
    <mergeCell ref="AF47:AJ47"/>
    <mergeCell ref="V44:Z44"/>
    <mergeCell ref="AA44:AE44"/>
    <mergeCell ref="AF44:AJ44"/>
    <mergeCell ref="V45:Z45"/>
    <mergeCell ref="AA45:AE45"/>
    <mergeCell ref="AF45:AJ45"/>
    <mergeCell ref="V42:Z42"/>
    <mergeCell ref="AA42:AE42"/>
    <mergeCell ref="AF42:AJ42"/>
    <mergeCell ref="V43:Z43"/>
    <mergeCell ref="AA43:AE43"/>
    <mergeCell ref="AF43:AJ43"/>
    <mergeCell ref="V40:Z40"/>
    <mergeCell ref="AA40:AE40"/>
    <mergeCell ref="AF40:AJ40"/>
    <mergeCell ref="V41:Z41"/>
    <mergeCell ref="AA41:AE41"/>
    <mergeCell ref="AF41:AJ41"/>
    <mergeCell ref="V39:Z39"/>
    <mergeCell ref="AA39:AE39"/>
    <mergeCell ref="AF39:AJ39"/>
    <mergeCell ref="AK39:AO39"/>
    <mergeCell ref="V38:Z38"/>
    <mergeCell ref="AA38:AE38"/>
    <mergeCell ref="AF38:AJ38"/>
    <mergeCell ref="AK38:AO38"/>
    <mergeCell ref="V37:Z37"/>
    <mergeCell ref="AA37:AE37"/>
    <mergeCell ref="AF37:AJ37"/>
    <mergeCell ref="AK37:AO37"/>
    <mergeCell ref="V36:Z36"/>
    <mergeCell ref="AA36:AE36"/>
    <mergeCell ref="AF36:AJ36"/>
    <mergeCell ref="AK36:AO36"/>
    <mergeCell ref="V35:Z35"/>
    <mergeCell ref="AA35:AE35"/>
    <mergeCell ref="AF35:AJ35"/>
    <mergeCell ref="AK35:AO35"/>
    <mergeCell ref="AK33:AO33"/>
    <mergeCell ref="V34:Z34"/>
    <mergeCell ref="AA34:AE34"/>
    <mergeCell ref="AF34:AJ34"/>
    <mergeCell ref="AK34:AO34"/>
    <mergeCell ref="V31:Z31"/>
    <mergeCell ref="AA31:AE31"/>
    <mergeCell ref="AF31:AJ31"/>
    <mergeCell ref="V33:Z33"/>
    <mergeCell ref="AA33:AE33"/>
    <mergeCell ref="AF33:AJ33"/>
    <mergeCell ref="V30:Z30"/>
    <mergeCell ref="AA30:AE30"/>
    <mergeCell ref="AF30:AJ30"/>
    <mergeCell ref="AK30:AO30"/>
    <mergeCell ref="V29:Z29"/>
    <mergeCell ref="AA29:AE29"/>
    <mergeCell ref="AF29:AJ29"/>
    <mergeCell ref="AK29:AO29"/>
    <mergeCell ref="V28:Z28"/>
    <mergeCell ref="AA28:AE28"/>
    <mergeCell ref="AF28:AJ28"/>
    <mergeCell ref="AA26:AE26"/>
    <mergeCell ref="AF26:AJ26"/>
    <mergeCell ref="V27:Z27"/>
    <mergeCell ref="AA27:AE27"/>
    <mergeCell ref="AF27:AJ27"/>
    <mergeCell ref="V25:Z25"/>
    <mergeCell ref="AA25:AE25"/>
    <mergeCell ref="AF25:AJ25"/>
    <mergeCell ref="V24:Z24"/>
    <mergeCell ref="AA24:AE24"/>
    <mergeCell ref="AF24:AJ24"/>
    <mergeCell ref="V23:Z23"/>
    <mergeCell ref="AA23:AE23"/>
    <mergeCell ref="AF23:AJ23"/>
    <mergeCell ref="AK23:AO23"/>
    <mergeCell ref="V22:Z22"/>
    <mergeCell ref="AA22:AE22"/>
    <mergeCell ref="AF22:AJ22"/>
    <mergeCell ref="AK22:AO22"/>
    <mergeCell ref="V21:Z21"/>
    <mergeCell ref="AA21:AE21"/>
    <mergeCell ref="AF21:AJ21"/>
    <mergeCell ref="AK21:AO21"/>
    <mergeCell ref="V20:Z20"/>
    <mergeCell ref="AA20:AE20"/>
    <mergeCell ref="AF20:AJ20"/>
    <mergeCell ref="AK20:AO20"/>
    <mergeCell ref="V18:Z18"/>
    <mergeCell ref="AA18:AE18"/>
    <mergeCell ref="AF18:AJ18"/>
    <mergeCell ref="AK18:AO18"/>
    <mergeCell ref="V17:Z17"/>
    <mergeCell ref="AA17:AE17"/>
    <mergeCell ref="AF17:AJ17"/>
    <mergeCell ref="AK17:AO17"/>
    <mergeCell ref="V16:Z16"/>
    <mergeCell ref="AA16:AE16"/>
    <mergeCell ref="AF16:AJ16"/>
    <mergeCell ref="AK16:AO16"/>
    <mergeCell ref="V15:Z15"/>
    <mergeCell ref="AA15:AE15"/>
    <mergeCell ref="AF15:AJ15"/>
    <mergeCell ref="AK15:AO15"/>
    <mergeCell ref="V14:Z14"/>
    <mergeCell ref="AA14:AE14"/>
    <mergeCell ref="AF14:AJ14"/>
    <mergeCell ref="V70:Z70"/>
    <mergeCell ref="V32:Z32"/>
    <mergeCell ref="AA32:AE32"/>
    <mergeCell ref="AF32:AJ32"/>
    <mergeCell ref="AA52:AE52"/>
    <mergeCell ref="AF52:AJ52"/>
    <mergeCell ref="V55:Z55"/>
    <mergeCell ref="AK31:AO31"/>
    <mergeCell ref="AK26:AO26"/>
    <mergeCell ref="AK27:AO27"/>
    <mergeCell ref="AK28:AO28"/>
    <mergeCell ref="AK32:AO32"/>
    <mergeCell ref="V26:Z26"/>
    <mergeCell ref="AK66:AO66"/>
    <mergeCell ref="AK67:AO67"/>
    <mergeCell ref="AK47:AO47"/>
    <mergeCell ref="AK40:AO40"/>
    <mergeCell ref="AK41:AO41"/>
    <mergeCell ref="AK42:AO42"/>
    <mergeCell ref="AK43:AO43"/>
    <mergeCell ref="AK44:AO44"/>
    <mergeCell ref="AK68:AO68"/>
    <mergeCell ref="AK70:AO70"/>
    <mergeCell ref="A62:S62"/>
    <mergeCell ref="A63:S63"/>
    <mergeCell ref="A64:S64"/>
    <mergeCell ref="A67:S67"/>
    <mergeCell ref="A66:S66"/>
    <mergeCell ref="V62:Z62"/>
    <mergeCell ref="AA62:AE62"/>
    <mergeCell ref="AF62:AJ62"/>
    <mergeCell ref="AK45:AO45"/>
    <mergeCell ref="AK46:AO46"/>
    <mergeCell ref="V57:Z57"/>
    <mergeCell ref="AK52:AO52"/>
    <mergeCell ref="AK51:AO51"/>
    <mergeCell ref="AK50:AO50"/>
    <mergeCell ref="V51:Z51"/>
    <mergeCell ref="AA51:AE51"/>
    <mergeCell ref="AF51:AJ51"/>
    <mergeCell ref="V52:Z52"/>
    <mergeCell ref="AA56:AE56"/>
    <mergeCell ref="AF56:AJ56"/>
    <mergeCell ref="A59:S59"/>
    <mergeCell ref="A44:S44"/>
    <mergeCell ref="A45:S45"/>
    <mergeCell ref="A46:S46"/>
    <mergeCell ref="A49:S49"/>
    <mergeCell ref="A47:S47"/>
    <mergeCell ref="A50:S50"/>
    <mergeCell ref="A57:S57"/>
    <mergeCell ref="A42:S42"/>
    <mergeCell ref="A43:S43"/>
    <mergeCell ref="A58:S58"/>
    <mergeCell ref="A56:S56"/>
    <mergeCell ref="A51:S51"/>
    <mergeCell ref="A52:S52"/>
    <mergeCell ref="A53:S53"/>
    <mergeCell ref="A55:S55"/>
    <mergeCell ref="A48:S48"/>
    <mergeCell ref="A38:S38"/>
    <mergeCell ref="A39:S39"/>
    <mergeCell ref="A40:S40"/>
    <mergeCell ref="A41:S41"/>
    <mergeCell ref="A34:S34"/>
    <mergeCell ref="A35:S35"/>
    <mergeCell ref="A36:S36"/>
    <mergeCell ref="A37:S37"/>
    <mergeCell ref="A17:S17"/>
    <mergeCell ref="A18:S18"/>
    <mergeCell ref="A20:S20"/>
    <mergeCell ref="A21:S21"/>
    <mergeCell ref="A11:S11"/>
    <mergeCell ref="A14:S14"/>
    <mergeCell ref="A15:S15"/>
    <mergeCell ref="A16:S16"/>
    <mergeCell ref="A71:S71"/>
    <mergeCell ref="V67:Z67"/>
    <mergeCell ref="A68:S68"/>
    <mergeCell ref="A69:S69"/>
    <mergeCell ref="V69:Z69"/>
    <mergeCell ref="A70:S70"/>
    <mergeCell ref="V68:Z68"/>
    <mergeCell ref="AK11:AO12"/>
    <mergeCell ref="AK25:AO25"/>
    <mergeCell ref="AK13:AO13"/>
    <mergeCell ref="AF11:AJ12"/>
    <mergeCell ref="AK14:AO14"/>
    <mergeCell ref="AK24:AO24"/>
    <mergeCell ref="AF19:AJ19"/>
    <mergeCell ref="AK19:AO19"/>
    <mergeCell ref="A29:S29"/>
    <mergeCell ref="A27:S27"/>
    <mergeCell ref="A28:S28"/>
    <mergeCell ref="A22:S22"/>
    <mergeCell ref="A24:S24"/>
    <mergeCell ref="A25:S25"/>
    <mergeCell ref="A26:S26"/>
    <mergeCell ref="A3:AO3"/>
    <mergeCell ref="W9:AB9"/>
    <mergeCell ref="AE9:AF9"/>
    <mergeCell ref="AI9:AL9"/>
    <mergeCell ref="AA5:AL5"/>
    <mergeCell ref="A60:S60"/>
    <mergeCell ref="A54:S54"/>
    <mergeCell ref="V19:Z19"/>
    <mergeCell ref="AA19:AE19"/>
    <mergeCell ref="A30:S30"/>
    <mergeCell ref="A31:S31"/>
    <mergeCell ref="B19:J19"/>
    <mergeCell ref="A23:S23"/>
    <mergeCell ref="A32:S32"/>
    <mergeCell ref="A33:S33"/>
    <mergeCell ref="AK69:AO69"/>
    <mergeCell ref="AK53:AO53"/>
    <mergeCell ref="AK58:AO58"/>
    <mergeCell ref="AK59:AO59"/>
    <mergeCell ref="AK60:AO60"/>
    <mergeCell ref="AK63:AO63"/>
    <mergeCell ref="AK64:AO64"/>
    <mergeCell ref="AK56:AO56"/>
    <mergeCell ref="AK55:AO55"/>
    <mergeCell ref="AK54:AO54"/>
    <mergeCell ref="AK61:AO61"/>
    <mergeCell ref="AK49:AO49"/>
    <mergeCell ref="AK57:AO57"/>
    <mergeCell ref="AK62:AO62"/>
    <mergeCell ref="A61:S61"/>
    <mergeCell ref="V61:Z61"/>
    <mergeCell ref="AA61:AE61"/>
    <mergeCell ref="AF61:AJ61"/>
    <mergeCell ref="V48:Z48"/>
    <mergeCell ref="AA48:AE48"/>
    <mergeCell ref="AF48:AJ48"/>
    <mergeCell ref="AK48:AO48"/>
    <mergeCell ref="AK65:AO65"/>
    <mergeCell ref="A65:S65"/>
    <mergeCell ref="V65:Z65"/>
    <mergeCell ref="AA65:AE65"/>
    <mergeCell ref="AF65:AJ65"/>
  </mergeCells>
  <printOptions horizontalCentered="1"/>
  <pageMargins left="0.16" right="0.09" top="0.3937007874015748" bottom="0.24" header="0.31496062992125984" footer="0.15"/>
  <pageSetup fitToHeight="0" horizontalDpi="360" verticalDpi="360" orientation="portrait" paperSize="9" scale="77" r:id="rId2"/>
  <rowBreaks count="1" manualBreakCount="1">
    <brk id="49" max="4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7"/>
  <sheetViews>
    <sheetView showGridLines="0" view="pageBreakPreview" zoomScaleSheetLayoutView="100" workbookViewId="0" topLeftCell="A52">
      <selection activeCell="V56" sqref="V56:Z56"/>
    </sheetView>
  </sheetViews>
  <sheetFormatPr defaultColWidth="9.140625" defaultRowHeight="12.75"/>
  <cols>
    <col min="1" max="6" width="3.28125" style="976" customWidth="1"/>
    <col min="7" max="7" width="3.8515625" style="976" customWidth="1"/>
    <col min="8" max="11" width="3.28125" style="976" customWidth="1"/>
    <col min="12" max="12" width="3.8515625" style="976" customWidth="1"/>
    <col min="13" max="14" width="3.28125" style="976" customWidth="1"/>
    <col min="15" max="15" width="3.8515625" style="976" customWidth="1"/>
    <col min="16" max="18" width="3.28125" style="976" customWidth="1"/>
    <col min="19" max="19" width="3.421875" style="976" customWidth="1"/>
    <col min="20" max="20" width="1.7109375" style="976" customWidth="1"/>
    <col min="21" max="21" width="4.00390625" style="976" customWidth="1"/>
    <col min="22" max="36" width="3.28125" style="976" customWidth="1"/>
    <col min="37" max="37" width="2.00390625" style="976" customWidth="1"/>
    <col min="38" max="16384" width="9.140625" style="976" customWidth="1"/>
  </cols>
  <sheetData>
    <row r="1" spans="35:36" ht="12.75">
      <c r="AI1" s="977"/>
      <c r="AJ1" s="978"/>
    </row>
    <row r="2" spans="1:36" ht="18">
      <c r="A2" s="979" t="s">
        <v>1357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</row>
    <row r="3" spans="1:36" ht="18">
      <c r="A3" s="981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</row>
    <row r="4" spans="35:36" ht="12.75">
      <c r="AI4" s="977"/>
      <c r="AJ4" s="977"/>
    </row>
    <row r="5" spans="26:37" ht="12.75">
      <c r="Z5" s="982" t="s">
        <v>1476</v>
      </c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</row>
    <row r="6" spans="28:36" ht="12.75">
      <c r="AB6" s="983" t="s">
        <v>1477</v>
      </c>
      <c r="AC6" s="983"/>
      <c r="AD6" s="983"/>
      <c r="AE6" s="983"/>
      <c r="AF6" s="983"/>
      <c r="AG6" s="983"/>
      <c r="AH6" s="983"/>
      <c r="AI6" s="983"/>
      <c r="AJ6" s="983"/>
    </row>
    <row r="7" ht="13.5" thickBot="1"/>
    <row r="8" spans="1:36" ht="15.75" customHeight="1" thickBot="1">
      <c r="A8" s="984">
        <v>5</v>
      </c>
      <c r="B8" s="985">
        <v>1</v>
      </c>
      <c r="C8" s="985">
        <v>3</v>
      </c>
      <c r="D8" s="985">
        <v>0</v>
      </c>
      <c r="E8" s="985">
        <v>0</v>
      </c>
      <c r="F8" s="986">
        <v>9</v>
      </c>
      <c r="H8" s="984">
        <v>1</v>
      </c>
      <c r="I8" s="985">
        <v>2</v>
      </c>
      <c r="J8" s="985">
        <v>5</v>
      </c>
      <c r="K8" s="986">
        <v>4</v>
      </c>
      <c r="M8" s="984">
        <v>0</v>
      </c>
      <c r="N8" s="986">
        <v>1</v>
      </c>
      <c r="O8" s="987"/>
      <c r="P8" s="984">
        <v>2</v>
      </c>
      <c r="Q8" s="985">
        <v>8</v>
      </c>
      <c r="R8" s="985">
        <v>0</v>
      </c>
      <c r="S8" s="986">
        <v>0</v>
      </c>
      <c r="U8" s="984">
        <v>8</v>
      </c>
      <c r="V8" s="985">
        <v>4</v>
      </c>
      <c r="W8" s="985">
        <v>1</v>
      </c>
      <c r="X8" s="985">
        <v>1</v>
      </c>
      <c r="Y8" s="985">
        <v>0</v>
      </c>
      <c r="Z8" s="986">
        <v>5</v>
      </c>
      <c r="AB8" s="988">
        <v>1</v>
      </c>
      <c r="AC8" s="989">
        <v>7</v>
      </c>
      <c r="AE8" s="990">
        <v>2</v>
      </c>
      <c r="AF8" s="991">
        <v>0</v>
      </c>
      <c r="AG8" s="991">
        <v>0</v>
      </c>
      <c r="AH8" s="992">
        <v>9</v>
      </c>
      <c r="AJ8" s="993">
        <v>3</v>
      </c>
    </row>
    <row r="9" spans="1:37" ht="18" customHeight="1">
      <c r="A9" s="994" t="s">
        <v>1450</v>
      </c>
      <c r="B9" s="994"/>
      <c r="C9" s="994"/>
      <c r="D9" s="994"/>
      <c r="E9" s="994"/>
      <c r="F9" s="994"/>
      <c r="G9" s="995"/>
      <c r="H9" s="994" t="s">
        <v>1451</v>
      </c>
      <c r="I9" s="994"/>
      <c r="J9" s="994"/>
      <c r="K9" s="994"/>
      <c r="L9" s="995"/>
      <c r="M9" s="996" t="s">
        <v>1452</v>
      </c>
      <c r="N9" s="996"/>
      <c r="O9" s="995"/>
      <c r="P9" s="996" t="s">
        <v>1260</v>
      </c>
      <c r="Q9" s="996"/>
      <c r="R9" s="996"/>
      <c r="S9" s="996"/>
      <c r="T9" s="995"/>
      <c r="U9" s="994" t="s">
        <v>1454</v>
      </c>
      <c r="V9" s="994"/>
      <c r="W9" s="994"/>
      <c r="X9" s="994"/>
      <c r="Y9" s="994"/>
      <c r="Z9" s="994"/>
      <c r="AB9" s="994" t="s">
        <v>1480</v>
      </c>
      <c r="AC9" s="994"/>
      <c r="AE9" s="994" t="s">
        <v>1481</v>
      </c>
      <c r="AF9" s="994"/>
      <c r="AG9" s="994"/>
      <c r="AH9" s="994"/>
      <c r="AJ9" s="994" t="s">
        <v>1482</v>
      </c>
      <c r="AK9" s="995"/>
    </row>
    <row r="10" spans="1:36" ht="12.75">
      <c r="A10" s="994"/>
      <c r="B10" s="994"/>
      <c r="C10" s="994"/>
      <c r="D10" s="994"/>
      <c r="E10" s="994"/>
      <c r="F10" s="994"/>
      <c r="G10" s="995"/>
      <c r="H10" s="994"/>
      <c r="I10" s="994"/>
      <c r="J10" s="994"/>
      <c r="K10" s="994"/>
      <c r="L10" s="995"/>
      <c r="M10" s="996"/>
      <c r="N10" s="994"/>
      <c r="O10" s="994"/>
      <c r="P10" s="995"/>
      <c r="Q10" s="996"/>
      <c r="R10" s="996"/>
      <c r="S10" s="996"/>
      <c r="T10" s="996"/>
      <c r="V10" s="994"/>
      <c r="W10" s="994"/>
      <c r="X10" s="994"/>
      <c r="Y10" s="994"/>
      <c r="Z10" s="994"/>
      <c r="AB10" s="994"/>
      <c r="AC10" s="994"/>
      <c r="AE10" s="994"/>
      <c r="AF10" s="994"/>
      <c r="AG10" s="994"/>
      <c r="AH10" s="994"/>
      <c r="AJ10" s="994"/>
    </row>
    <row r="11" ht="12.75">
      <c r="AG11" s="997" t="s">
        <v>1483</v>
      </c>
    </row>
    <row r="12" spans="1:36" ht="38.25" customHeight="1">
      <c r="A12" s="998" t="s">
        <v>1113</v>
      </c>
      <c r="B12" s="999"/>
      <c r="C12" s="999"/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999"/>
      <c r="P12" s="999"/>
      <c r="Q12" s="999"/>
      <c r="R12" s="999"/>
      <c r="S12" s="1000"/>
      <c r="T12" s="1001" t="s">
        <v>1485</v>
      </c>
      <c r="U12" s="1002"/>
      <c r="V12" s="1003" t="s">
        <v>1486</v>
      </c>
      <c r="W12" s="1004"/>
      <c r="X12" s="1004"/>
      <c r="Y12" s="1004"/>
      <c r="Z12" s="1005"/>
      <c r="AA12" s="1003" t="s">
        <v>1487</v>
      </c>
      <c r="AB12" s="1004"/>
      <c r="AC12" s="1004"/>
      <c r="AD12" s="1004"/>
      <c r="AE12" s="1005"/>
      <c r="AF12" s="998" t="s">
        <v>1488</v>
      </c>
      <c r="AG12" s="999"/>
      <c r="AH12" s="999"/>
      <c r="AI12" s="999"/>
      <c r="AJ12" s="1000"/>
    </row>
    <row r="13" spans="1:36" ht="12.75">
      <c r="A13" s="1006"/>
      <c r="B13" s="1007"/>
      <c r="C13" s="1007"/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8"/>
      <c r="T13" s="1009"/>
      <c r="U13" s="1010"/>
      <c r="V13" s="1003" t="s">
        <v>1489</v>
      </c>
      <c r="W13" s="1004"/>
      <c r="X13" s="1004"/>
      <c r="Y13" s="1004"/>
      <c r="Z13" s="1004"/>
      <c r="AA13" s="1003"/>
      <c r="AB13" s="1004"/>
      <c r="AC13" s="1004"/>
      <c r="AD13" s="1004"/>
      <c r="AE13" s="1005"/>
      <c r="AF13" s="1006"/>
      <c r="AG13" s="1007"/>
      <c r="AH13" s="1007"/>
      <c r="AI13" s="1007"/>
      <c r="AJ13" s="1008"/>
    </row>
    <row r="14" spans="1:36" ht="12.75">
      <c r="A14" s="1011">
        <v>1</v>
      </c>
      <c r="B14" s="1012"/>
      <c r="C14" s="1012"/>
      <c r="D14" s="1012"/>
      <c r="E14" s="1013"/>
      <c r="F14" s="1013"/>
      <c r="G14" s="1013"/>
      <c r="H14" s="1013"/>
      <c r="I14" s="1013"/>
      <c r="J14" s="1013"/>
      <c r="K14" s="1013"/>
      <c r="L14" s="1013"/>
      <c r="M14" s="1013"/>
      <c r="N14" s="1013"/>
      <c r="O14" s="1013"/>
      <c r="P14" s="1013"/>
      <c r="Q14" s="1013"/>
      <c r="R14" s="1012"/>
      <c r="S14" s="1012"/>
      <c r="T14" s="1013">
        <v>2</v>
      </c>
      <c r="U14" s="1013"/>
      <c r="V14" s="1014">
        <v>3</v>
      </c>
      <c r="W14" s="1013"/>
      <c r="X14" s="1013"/>
      <c r="Y14" s="1013"/>
      <c r="Z14" s="1013"/>
      <c r="AA14" s="1014">
        <v>4</v>
      </c>
      <c r="AB14" s="1013"/>
      <c r="AC14" s="1013"/>
      <c r="AD14" s="1013"/>
      <c r="AE14" s="1013"/>
      <c r="AF14" s="1014">
        <v>5</v>
      </c>
      <c r="AG14" s="1013"/>
      <c r="AH14" s="1013"/>
      <c r="AI14" s="1013"/>
      <c r="AJ14" s="1012"/>
    </row>
    <row r="15" spans="1:36" ht="21.75" customHeight="1">
      <c r="A15" s="1015" t="s">
        <v>1358</v>
      </c>
      <c r="B15" s="1016"/>
      <c r="C15" s="1016"/>
      <c r="D15" s="1016"/>
      <c r="E15" s="1016"/>
      <c r="F15" s="1016"/>
      <c r="G15" s="1016"/>
      <c r="H15" s="1016"/>
      <c r="I15" s="1016"/>
      <c r="J15" s="1016"/>
      <c r="K15" s="1016"/>
      <c r="L15" s="1016"/>
      <c r="M15" s="1016"/>
      <c r="N15" s="1016"/>
      <c r="O15" s="1016"/>
      <c r="P15" s="1016"/>
      <c r="Q15" s="1016"/>
      <c r="R15" s="1016"/>
      <c r="S15" s="1017"/>
      <c r="T15" s="1018" t="s">
        <v>1491</v>
      </c>
      <c r="U15" s="1019"/>
      <c r="V15" s="1020"/>
      <c r="W15" s="1021"/>
      <c r="X15" s="1021"/>
      <c r="Y15" s="1021"/>
      <c r="Z15" s="1022"/>
      <c r="AA15" s="1023"/>
      <c r="AB15" s="1024"/>
      <c r="AC15" s="1024"/>
      <c r="AD15" s="1024"/>
      <c r="AE15" s="1025"/>
      <c r="AF15" s="1023"/>
      <c r="AG15" s="1024"/>
      <c r="AH15" s="1024"/>
      <c r="AI15" s="1024"/>
      <c r="AJ15" s="1025"/>
    </row>
    <row r="16" spans="1:36" ht="21.75" customHeight="1">
      <c r="A16" s="1015" t="s">
        <v>1359</v>
      </c>
      <c r="B16" s="1016"/>
      <c r="C16" s="1016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7"/>
      <c r="T16" s="1018" t="s">
        <v>1493</v>
      </c>
      <c r="U16" s="1019"/>
      <c r="V16" s="1020"/>
      <c r="W16" s="1021"/>
      <c r="X16" s="1021"/>
      <c r="Y16" s="1021"/>
      <c r="Z16" s="1022"/>
      <c r="AA16" s="1024"/>
      <c r="AB16" s="1024"/>
      <c r="AC16" s="1024"/>
      <c r="AD16" s="1024"/>
      <c r="AE16" s="1025"/>
      <c r="AF16" s="1024"/>
      <c r="AG16" s="1024"/>
      <c r="AH16" s="1024"/>
      <c r="AI16" s="1024"/>
      <c r="AJ16" s="1025"/>
    </row>
    <row r="17" spans="1:36" ht="21.75" customHeight="1">
      <c r="A17" s="1015" t="s">
        <v>1360</v>
      </c>
      <c r="B17" s="1016"/>
      <c r="C17" s="1016"/>
      <c r="D17" s="1016"/>
      <c r="E17" s="1016"/>
      <c r="F17" s="1016"/>
      <c r="G17" s="1016"/>
      <c r="H17" s="1016"/>
      <c r="I17" s="1016"/>
      <c r="J17" s="1016"/>
      <c r="K17" s="1016"/>
      <c r="L17" s="1016"/>
      <c r="M17" s="1016"/>
      <c r="N17" s="1016"/>
      <c r="O17" s="1016"/>
      <c r="P17" s="1016"/>
      <c r="Q17" s="1016"/>
      <c r="R17" s="1016"/>
      <c r="S17" s="1017"/>
      <c r="T17" s="1018" t="s">
        <v>1495</v>
      </c>
      <c r="U17" s="1019"/>
      <c r="V17" s="1020">
        <v>26636</v>
      </c>
      <c r="W17" s="1021"/>
      <c r="X17" s="1021"/>
      <c r="Y17" s="1021"/>
      <c r="Z17" s="1022"/>
      <c r="AA17" s="1024"/>
      <c r="AB17" s="1024"/>
      <c r="AC17" s="1024"/>
      <c r="AD17" s="1024"/>
      <c r="AE17" s="1025"/>
      <c r="AF17" s="1024"/>
      <c r="AG17" s="1024"/>
      <c r="AH17" s="1024"/>
      <c r="AI17" s="1024"/>
      <c r="AJ17" s="1025"/>
    </row>
    <row r="18" spans="1:36" ht="21.75" customHeight="1">
      <c r="A18" s="1026" t="s">
        <v>1361</v>
      </c>
      <c r="B18" s="1016"/>
      <c r="C18" s="1016"/>
      <c r="D18" s="1016"/>
      <c r="E18" s="1016"/>
      <c r="F18" s="1016"/>
      <c r="G18" s="1016"/>
      <c r="H18" s="1016"/>
      <c r="I18" s="1016"/>
      <c r="J18" s="1016"/>
      <c r="K18" s="1016"/>
      <c r="L18" s="1016"/>
      <c r="M18" s="1016"/>
      <c r="N18" s="1016"/>
      <c r="O18" s="1016"/>
      <c r="P18" s="1016"/>
      <c r="Q18" s="1016"/>
      <c r="R18" s="1016"/>
      <c r="S18" s="1017"/>
      <c r="T18" s="1027" t="s">
        <v>1497</v>
      </c>
      <c r="U18" s="1028"/>
      <c r="V18" s="1029">
        <f>SUM(V15:Z17)</f>
        <v>26636</v>
      </c>
      <c r="W18" s="1030"/>
      <c r="X18" s="1030"/>
      <c r="Y18" s="1030"/>
      <c r="Z18" s="1031"/>
      <c r="AA18" s="1032"/>
      <c r="AB18" s="1032"/>
      <c r="AC18" s="1032"/>
      <c r="AD18" s="1032"/>
      <c r="AE18" s="1033"/>
      <c r="AF18" s="1032"/>
      <c r="AG18" s="1032"/>
      <c r="AH18" s="1032"/>
      <c r="AI18" s="1032"/>
      <c r="AJ18" s="1033"/>
    </row>
    <row r="19" spans="1:36" ht="21.75" customHeight="1">
      <c r="A19" s="1026" t="s">
        <v>1362</v>
      </c>
      <c r="B19" s="1034"/>
      <c r="C19" s="1034"/>
      <c r="D19" s="1034"/>
      <c r="E19" s="1034"/>
      <c r="F19" s="1034"/>
      <c r="G19" s="1034"/>
      <c r="H19" s="1034"/>
      <c r="I19" s="1034"/>
      <c r="J19" s="1034"/>
      <c r="K19" s="1034"/>
      <c r="L19" s="1034"/>
      <c r="M19" s="1034"/>
      <c r="N19" s="1034"/>
      <c r="O19" s="1034"/>
      <c r="P19" s="1034"/>
      <c r="Q19" s="1034"/>
      <c r="R19" s="1034"/>
      <c r="S19" s="1035"/>
      <c r="T19" s="1027" t="s">
        <v>1499</v>
      </c>
      <c r="U19" s="1028"/>
      <c r="V19" s="1020">
        <v>6213</v>
      </c>
      <c r="W19" s="1021"/>
      <c r="X19" s="1021"/>
      <c r="Y19" s="1021"/>
      <c r="Z19" s="1022"/>
      <c r="AA19" s="1024"/>
      <c r="AB19" s="1024"/>
      <c r="AC19" s="1024"/>
      <c r="AD19" s="1024"/>
      <c r="AE19" s="1025"/>
      <c r="AF19" s="1024"/>
      <c r="AG19" s="1024"/>
      <c r="AH19" s="1024"/>
      <c r="AI19" s="1024"/>
      <c r="AJ19" s="1025"/>
    </row>
    <row r="20" spans="1:36" ht="21.75" customHeight="1">
      <c r="A20" s="1015" t="s">
        <v>1363</v>
      </c>
      <c r="B20" s="1016"/>
      <c r="C20" s="1016"/>
      <c r="D20" s="1016"/>
      <c r="E20" s="1016"/>
      <c r="F20" s="1016"/>
      <c r="G20" s="1016"/>
      <c r="H20" s="1016"/>
      <c r="I20" s="1016"/>
      <c r="J20" s="1016"/>
      <c r="K20" s="1016"/>
      <c r="L20" s="1016"/>
      <c r="M20" s="1016"/>
      <c r="N20" s="1016"/>
      <c r="O20" s="1016"/>
      <c r="P20" s="1016"/>
      <c r="Q20" s="1016"/>
      <c r="R20" s="1016"/>
      <c r="S20" s="1017"/>
      <c r="T20" s="1018" t="s">
        <v>1501</v>
      </c>
      <c r="U20" s="1019"/>
      <c r="V20" s="1020">
        <v>15489</v>
      </c>
      <c r="W20" s="1021"/>
      <c r="X20" s="1021"/>
      <c r="Y20" s="1021"/>
      <c r="Z20" s="1022"/>
      <c r="AA20" s="1024"/>
      <c r="AB20" s="1024"/>
      <c r="AC20" s="1024"/>
      <c r="AD20" s="1024"/>
      <c r="AE20" s="1025"/>
      <c r="AF20" s="1024"/>
      <c r="AG20" s="1024"/>
      <c r="AH20" s="1024"/>
      <c r="AI20" s="1024"/>
      <c r="AJ20" s="1025"/>
    </row>
    <row r="21" spans="1:36" ht="21.75" customHeight="1">
      <c r="A21" s="1015" t="s">
        <v>1364</v>
      </c>
      <c r="B21" s="1016"/>
      <c r="C21" s="1016"/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6"/>
      <c r="Q21" s="1016"/>
      <c r="R21" s="1016"/>
      <c r="S21" s="1017"/>
      <c r="T21" s="1018" t="s">
        <v>1503</v>
      </c>
      <c r="U21" s="1019"/>
      <c r="V21" s="1020"/>
      <c r="W21" s="1021"/>
      <c r="X21" s="1021"/>
      <c r="Y21" s="1021"/>
      <c r="Z21" s="1022"/>
      <c r="AA21" s="1024"/>
      <c r="AB21" s="1024"/>
      <c r="AC21" s="1024"/>
      <c r="AD21" s="1024"/>
      <c r="AE21" s="1025"/>
      <c r="AF21" s="1024"/>
      <c r="AG21" s="1024"/>
      <c r="AH21" s="1024"/>
      <c r="AI21" s="1024"/>
      <c r="AJ21" s="1025"/>
    </row>
    <row r="22" spans="1:36" ht="21.75" customHeight="1">
      <c r="A22" s="1026" t="s">
        <v>1365</v>
      </c>
      <c r="B22" s="1016"/>
      <c r="C22" s="1016"/>
      <c r="D22" s="1016"/>
      <c r="E22" s="1016"/>
      <c r="F22" s="1016"/>
      <c r="G22" s="1016"/>
      <c r="H22" s="1016"/>
      <c r="I22" s="1016"/>
      <c r="J22" s="1016"/>
      <c r="K22" s="1016"/>
      <c r="L22" s="1016"/>
      <c r="M22" s="1016"/>
      <c r="N22" s="1016"/>
      <c r="O22" s="1016"/>
      <c r="P22" s="1016"/>
      <c r="Q22" s="1016"/>
      <c r="R22" s="1016"/>
      <c r="S22" s="1017"/>
      <c r="T22" s="1027" t="s">
        <v>1505</v>
      </c>
      <c r="U22" s="1028"/>
      <c r="V22" s="1029">
        <f>SUM(V20:Z21)</f>
        <v>15489</v>
      </c>
      <c r="W22" s="1030"/>
      <c r="X22" s="1030"/>
      <c r="Y22" s="1030"/>
      <c r="Z22" s="1031"/>
      <c r="AA22" s="1032"/>
      <c r="AB22" s="1032"/>
      <c r="AC22" s="1032"/>
      <c r="AD22" s="1032"/>
      <c r="AE22" s="1033"/>
      <c r="AF22" s="1032"/>
      <c r="AG22" s="1032"/>
      <c r="AH22" s="1032"/>
      <c r="AI22" s="1032"/>
      <c r="AJ22" s="1033"/>
    </row>
    <row r="23" spans="1:36" ht="21.75" customHeight="1">
      <c r="A23" s="1036" t="s">
        <v>1366</v>
      </c>
      <c r="B23" s="1037"/>
      <c r="C23" s="1037"/>
      <c r="D23" s="1037"/>
      <c r="E23" s="1037"/>
      <c r="F23" s="1037"/>
      <c r="G23" s="1037"/>
      <c r="H23" s="1037"/>
      <c r="I23" s="1037"/>
      <c r="J23" s="1037"/>
      <c r="K23" s="1037"/>
      <c r="L23" s="1037"/>
      <c r="M23" s="1037"/>
      <c r="N23" s="1037"/>
      <c r="O23" s="1037"/>
      <c r="P23" s="1037"/>
      <c r="Q23" s="1037"/>
      <c r="R23" s="1037"/>
      <c r="S23" s="1038"/>
      <c r="T23" s="1018" t="s">
        <v>1507</v>
      </c>
      <c r="U23" s="1039"/>
      <c r="V23" s="1020"/>
      <c r="W23" s="1021"/>
      <c r="X23" s="1021"/>
      <c r="Y23" s="1021"/>
      <c r="Z23" s="1022"/>
      <c r="AA23" s="1024"/>
      <c r="AB23" s="1024"/>
      <c r="AC23" s="1024"/>
      <c r="AD23" s="1024"/>
      <c r="AE23" s="1025"/>
      <c r="AF23" s="1024"/>
      <c r="AG23" s="1024"/>
      <c r="AH23" s="1024"/>
      <c r="AI23" s="1024"/>
      <c r="AJ23" s="1025"/>
    </row>
    <row r="24" spans="1:36" ht="21.75" customHeight="1">
      <c r="A24" s="1040" t="s">
        <v>1367</v>
      </c>
      <c r="B24" s="1041"/>
      <c r="C24" s="1041"/>
      <c r="D24" s="1041"/>
      <c r="E24" s="1041"/>
      <c r="F24" s="1041"/>
      <c r="G24" s="1041"/>
      <c r="H24" s="1041"/>
      <c r="I24" s="1041"/>
      <c r="J24" s="1041"/>
      <c r="K24" s="1041"/>
      <c r="L24" s="1041"/>
      <c r="M24" s="1041"/>
      <c r="N24" s="1041"/>
      <c r="O24" s="1041"/>
      <c r="P24" s="1041"/>
      <c r="Q24" s="1041"/>
      <c r="R24" s="1041"/>
      <c r="S24" s="1042"/>
      <c r="T24" s="1018">
        <v>10</v>
      </c>
      <c r="U24" s="1039"/>
      <c r="V24" s="1020"/>
      <c r="W24" s="1021"/>
      <c r="X24" s="1021"/>
      <c r="Y24" s="1021"/>
      <c r="Z24" s="1022"/>
      <c r="AA24" s="1024"/>
      <c r="AB24" s="1024"/>
      <c r="AC24" s="1024"/>
      <c r="AD24" s="1024"/>
      <c r="AE24" s="1025"/>
      <c r="AF24" s="1024"/>
      <c r="AG24" s="1024"/>
      <c r="AH24" s="1024"/>
      <c r="AI24" s="1024"/>
      <c r="AJ24" s="1025"/>
    </row>
    <row r="25" spans="1:36" ht="21.75" customHeight="1">
      <c r="A25" s="1026" t="s">
        <v>1368</v>
      </c>
      <c r="B25" s="1043"/>
      <c r="C25" s="1043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4"/>
      <c r="T25" s="1027">
        <v>11</v>
      </c>
      <c r="U25" s="1028"/>
      <c r="V25" s="1029">
        <f>SUM(V18+V19+V22+V23+V24)</f>
        <v>48338</v>
      </c>
      <c r="W25" s="1030"/>
      <c r="X25" s="1030"/>
      <c r="Y25" s="1030"/>
      <c r="Z25" s="1031"/>
      <c r="AA25" s="1032"/>
      <c r="AB25" s="1032"/>
      <c r="AC25" s="1032"/>
      <c r="AD25" s="1032"/>
      <c r="AE25" s="1033"/>
      <c r="AF25" s="1032"/>
      <c r="AG25" s="1032"/>
      <c r="AH25" s="1032"/>
      <c r="AI25" s="1032"/>
      <c r="AJ25" s="1033"/>
    </row>
    <row r="26" spans="1:36" ht="21.75" customHeight="1">
      <c r="A26" s="1015" t="s">
        <v>1369</v>
      </c>
      <c r="B26" s="1016"/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7"/>
      <c r="T26" s="1018">
        <v>12</v>
      </c>
      <c r="U26" s="1019"/>
      <c r="V26" s="1020">
        <v>1662</v>
      </c>
      <c r="W26" s="1021"/>
      <c r="X26" s="1021"/>
      <c r="Y26" s="1021"/>
      <c r="Z26" s="1022"/>
      <c r="AA26" s="1024"/>
      <c r="AB26" s="1024"/>
      <c r="AC26" s="1024"/>
      <c r="AD26" s="1024"/>
      <c r="AE26" s="1025"/>
      <c r="AF26" s="1024"/>
      <c r="AG26" s="1024"/>
      <c r="AH26" s="1024"/>
      <c r="AI26" s="1024"/>
      <c r="AJ26" s="1025"/>
    </row>
    <row r="27" spans="1:36" ht="21.75" customHeight="1">
      <c r="A27" s="1015" t="s">
        <v>1370</v>
      </c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7"/>
      <c r="T27" s="1018">
        <v>13</v>
      </c>
      <c r="U27" s="1019"/>
      <c r="V27" s="1020"/>
      <c r="W27" s="1021"/>
      <c r="X27" s="1021"/>
      <c r="Y27" s="1021"/>
      <c r="Z27" s="1022"/>
      <c r="AA27" s="1024"/>
      <c r="AB27" s="1024"/>
      <c r="AC27" s="1024"/>
      <c r="AD27" s="1024"/>
      <c r="AE27" s="1025"/>
      <c r="AF27" s="1024"/>
      <c r="AG27" s="1024"/>
      <c r="AH27" s="1024"/>
      <c r="AI27" s="1024"/>
      <c r="AJ27" s="1025"/>
    </row>
    <row r="28" spans="1:36" ht="21.75" customHeight="1">
      <c r="A28" s="1015" t="s">
        <v>1371</v>
      </c>
      <c r="B28" s="1016"/>
      <c r="C28" s="1016"/>
      <c r="D28" s="1016"/>
      <c r="E28" s="1016"/>
      <c r="F28" s="1016"/>
      <c r="G28" s="1016"/>
      <c r="H28" s="1016"/>
      <c r="I28" s="1016"/>
      <c r="J28" s="1016"/>
      <c r="K28" s="1016"/>
      <c r="L28" s="1016"/>
      <c r="M28" s="1016"/>
      <c r="N28" s="1016"/>
      <c r="O28" s="1016"/>
      <c r="P28" s="1016"/>
      <c r="Q28" s="1016"/>
      <c r="R28" s="1016"/>
      <c r="S28" s="1017"/>
      <c r="T28" s="1018">
        <v>14</v>
      </c>
      <c r="U28" s="1019"/>
      <c r="V28" s="1020"/>
      <c r="W28" s="1021"/>
      <c r="X28" s="1021"/>
      <c r="Y28" s="1021"/>
      <c r="Z28" s="1022"/>
      <c r="AA28" s="1024"/>
      <c r="AB28" s="1024"/>
      <c r="AC28" s="1024"/>
      <c r="AD28" s="1024"/>
      <c r="AE28" s="1025"/>
      <c r="AF28" s="1024"/>
      <c r="AG28" s="1024"/>
      <c r="AH28" s="1024"/>
      <c r="AI28" s="1024"/>
      <c r="AJ28" s="1025"/>
    </row>
    <row r="29" spans="1:36" ht="21.75" customHeight="1">
      <c r="A29" s="1045" t="s">
        <v>1372</v>
      </c>
      <c r="B29" s="1046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7"/>
      <c r="T29" s="1027">
        <v>15</v>
      </c>
      <c r="U29" s="1028"/>
      <c r="V29" s="1029">
        <f>SUM(V26:Z28)</f>
        <v>1662</v>
      </c>
      <c r="W29" s="1030"/>
      <c r="X29" s="1030"/>
      <c r="Y29" s="1030"/>
      <c r="Z29" s="1031"/>
      <c r="AA29" s="1048"/>
      <c r="AB29" s="1048"/>
      <c r="AC29" s="1048"/>
      <c r="AD29" s="1048"/>
      <c r="AE29" s="1049"/>
      <c r="AF29" s="1048"/>
      <c r="AG29" s="1048"/>
      <c r="AH29" s="1048"/>
      <c r="AI29" s="1048"/>
      <c r="AJ29" s="1049"/>
    </row>
    <row r="30" spans="1:36" ht="21.75" customHeight="1">
      <c r="A30" s="1026" t="s">
        <v>1373</v>
      </c>
      <c r="B30" s="1016"/>
      <c r="C30" s="1016"/>
      <c r="D30" s="1016"/>
      <c r="E30" s="1016"/>
      <c r="F30" s="1016"/>
      <c r="G30" s="1016"/>
      <c r="H30" s="1016"/>
      <c r="I30" s="1016"/>
      <c r="J30" s="1016"/>
      <c r="K30" s="1016"/>
      <c r="L30" s="1016"/>
      <c r="M30" s="1016"/>
      <c r="N30" s="1016"/>
      <c r="O30" s="1016"/>
      <c r="P30" s="1016"/>
      <c r="Q30" s="1016"/>
      <c r="R30" s="1016"/>
      <c r="S30" s="1017"/>
      <c r="T30" s="1027">
        <v>16</v>
      </c>
      <c r="U30" s="1028"/>
      <c r="V30" s="1029">
        <f>SUM(V25+V29)</f>
        <v>50000</v>
      </c>
      <c r="W30" s="1030"/>
      <c r="X30" s="1030"/>
      <c r="Y30" s="1030"/>
      <c r="Z30" s="1031"/>
      <c r="AA30" s="1032"/>
      <c r="AB30" s="1032"/>
      <c r="AC30" s="1032"/>
      <c r="AD30" s="1032"/>
      <c r="AE30" s="1033"/>
      <c r="AF30" s="1032"/>
      <c r="AG30" s="1032"/>
      <c r="AH30" s="1032"/>
      <c r="AI30" s="1032"/>
      <c r="AJ30" s="1033"/>
    </row>
    <row r="31" spans="1:36" ht="21.75" customHeight="1">
      <c r="A31" s="1015" t="s">
        <v>1374</v>
      </c>
      <c r="B31" s="1016"/>
      <c r="C31" s="1016"/>
      <c r="D31" s="1016"/>
      <c r="E31" s="1016"/>
      <c r="F31" s="1016"/>
      <c r="G31" s="1016"/>
      <c r="H31" s="1016"/>
      <c r="I31" s="1016"/>
      <c r="J31" s="1016"/>
      <c r="K31" s="1016"/>
      <c r="L31" s="1016"/>
      <c r="M31" s="1016"/>
      <c r="N31" s="1016"/>
      <c r="O31" s="1016"/>
      <c r="P31" s="1016"/>
      <c r="Q31" s="1016"/>
      <c r="R31" s="1016"/>
      <c r="S31" s="1017"/>
      <c r="T31" s="1018">
        <v>17</v>
      </c>
      <c r="U31" s="1019"/>
      <c r="V31" s="1020"/>
      <c r="W31" s="1021"/>
      <c r="X31" s="1021"/>
      <c r="Y31" s="1021"/>
      <c r="Z31" s="1022"/>
      <c r="AA31" s="1024"/>
      <c r="AB31" s="1024"/>
      <c r="AC31" s="1024"/>
      <c r="AD31" s="1024"/>
      <c r="AE31" s="1025"/>
      <c r="AF31" s="1024"/>
      <c r="AG31" s="1024"/>
      <c r="AH31" s="1024"/>
      <c r="AI31" s="1024"/>
      <c r="AJ31" s="1025"/>
    </row>
    <row r="32" spans="1:36" ht="21.75" customHeight="1">
      <c r="A32" s="1015" t="s">
        <v>1375</v>
      </c>
      <c r="B32" s="1016"/>
      <c r="C32" s="1016"/>
      <c r="D32" s="1016"/>
      <c r="E32" s="1016"/>
      <c r="F32" s="1016"/>
      <c r="G32" s="1016"/>
      <c r="H32" s="1016"/>
      <c r="I32" s="1016"/>
      <c r="J32" s="1016"/>
      <c r="K32" s="1016"/>
      <c r="L32" s="1016"/>
      <c r="M32" s="1016"/>
      <c r="N32" s="1016"/>
      <c r="O32" s="1016"/>
      <c r="P32" s="1016"/>
      <c r="Q32" s="1016"/>
      <c r="R32" s="1016"/>
      <c r="S32" s="1017"/>
      <c r="T32" s="1018">
        <v>18</v>
      </c>
      <c r="U32" s="1019"/>
      <c r="V32" s="1020"/>
      <c r="W32" s="1021"/>
      <c r="X32" s="1021"/>
      <c r="Y32" s="1021"/>
      <c r="Z32" s="1022"/>
      <c r="AA32" s="1024"/>
      <c r="AB32" s="1024"/>
      <c r="AC32" s="1024"/>
      <c r="AD32" s="1024"/>
      <c r="AE32" s="1025"/>
      <c r="AF32" s="1024"/>
      <c r="AG32" s="1024"/>
      <c r="AH32" s="1024"/>
      <c r="AI32" s="1024"/>
      <c r="AJ32" s="1025"/>
    </row>
    <row r="33" spans="1:36" ht="21.75" customHeight="1">
      <c r="A33" s="1015" t="s">
        <v>1376</v>
      </c>
      <c r="B33" s="1016"/>
      <c r="C33" s="1016"/>
      <c r="D33" s="1016"/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7"/>
      <c r="T33" s="1018">
        <v>19</v>
      </c>
      <c r="U33" s="1019"/>
      <c r="V33" s="1020"/>
      <c r="W33" s="1021"/>
      <c r="X33" s="1021"/>
      <c r="Y33" s="1021"/>
      <c r="Z33" s="1022"/>
      <c r="AA33" s="1024"/>
      <c r="AB33" s="1024"/>
      <c r="AC33" s="1024"/>
      <c r="AD33" s="1024"/>
      <c r="AE33" s="1025"/>
      <c r="AF33" s="1024"/>
      <c r="AG33" s="1024"/>
      <c r="AH33" s="1024"/>
      <c r="AI33" s="1024"/>
      <c r="AJ33" s="1025"/>
    </row>
    <row r="34" spans="1:36" ht="21.75" customHeight="1">
      <c r="A34" s="1015" t="s">
        <v>1377</v>
      </c>
      <c r="B34" s="1016"/>
      <c r="C34" s="1016"/>
      <c r="D34" s="1016"/>
      <c r="E34" s="1016"/>
      <c r="F34" s="1016"/>
      <c r="G34" s="1016"/>
      <c r="H34" s="1016"/>
      <c r="I34" s="1016"/>
      <c r="J34" s="1016"/>
      <c r="K34" s="1016"/>
      <c r="L34" s="1016"/>
      <c r="M34" s="1016"/>
      <c r="N34" s="1016"/>
      <c r="O34" s="1016"/>
      <c r="P34" s="1016"/>
      <c r="Q34" s="1016"/>
      <c r="R34" s="1016"/>
      <c r="S34" s="1017"/>
      <c r="T34" s="1018">
        <v>20</v>
      </c>
      <c r="U34" s="1019"/>
      <c r="V34" s="1020"/>
      <c r="W34" s="1021"/>
      <c r="X34" s="1021"/>
      <c r="Y34" s="1021"/>
      <c r="Z34" s="1022"/>
      <c r="AA34" s="1024"/>
      <c r="AB34" s="1024"/>
      <c r="AC34" s="1024"/>
      <c r="AD34" s="1024"/>
      <c r="AE34" s="1025"/>
      <c r="AF34" s="1024"/>
      <c r="AG34" s="1024"/>
      <c r="AH34" s="1024"/>
      <c r="AI34" s="1024"/>
      <c r="AJ34" s="1025"/>
    </row>
    <row r="35" spans="1:36" ht="21.75" customHeight="1">
      <c r="A35" s="1026" t="s">
        <v>1378</v>
      </c>
      <c r="B35" s="1016"/>
      <c r="C35" s="1016"/>
      <c r="D35" s="1016"/>
      <c r="E35" s="1016"/>
      <c r="F35" s="1016"/>
      <c r="G35" s="1016"/>
      <c r="H35" s="1016"/>
      <c r="I35" s="1016"/>
      <c r="J35" s="1016"/>
      <c r="K35" s="1016"/>
      <c r="L35" s="1016"/>
      <c r="M35" s="1016"/>
      <c r="N35" s="1016"/>
      <c r="O35" s="1016"/>
      <c r="P35" s="1016"/>
      <c r="Q35" s="1016"/>
      <c r="R35" s="1016"/>
      <c r="S35" s="1017"/>
      <c r="T35" s="1027">
        <v>21</v>
      </c>
      <c r="U35" s="1028"/>
      <c r="V35" s="1029">
        <f>SUM(V31:Z34)</f>
        <v>0</v>
      </c>
      <c r="W35" s="1030"/>
      <c r="X35" s="1030"/>
      <c r="Y35" s="1030"/>
      <c r="Z35" s="1031"/>
      <c r="AA35" s="1032"/>
      <c r="AB35" s="1032"/>
      <c r="AC35" s="1032"/>
      <c r="AD35" s="1032"/>
      <c r="AE35" s="1033"/>
      <c r="AF35" s="1032"/>
      <c r="AG35" s="1032"/>
      <c r="AH35" s="1032"/>
      <c r="AI35" s="1032"/>
      <c r="AJ35" s="1033"/>
    </row>
    <row r="36" spans="1:36" ht="21.75" customHeight="1">
      <c r="A36" s="1015" t="s">
        <v>1379</v>
      </c>
      <c r="B36" s="1016"/>
      <c r="C36" s="1016"/>
      <c r="D36" s="1016"/>
      <c r="E36" s="1016"/>
      <c r="F36" s="1016"/>
      <c r="G36" s="1016"/>
      <c r="H36" s="1016"/>
      <c r="I36" s="1016"/>
      <c r="J36" s="1016"/>
      <c r="K36" s="1016"/>
      <c r="L36" s="1016"/>
      <c r="M36" s="1016"/>
      <c r="N36" s="1016"/>
      <c r="O36" s="1016"/>
      <c r="P36" s="1016"/>
      <c r="Q36" s="1016"/>
      <c r="R36" s="1016"/>
      <c r="S36" s="1017"/>
      <c r="T36" s="1018">
        <v>22</v>
      </c>
      <c r="U36" s="1019"/>
      <c r="V36" s="1020"/>
      <c r="W36" s="1021"/>
      <c r="X36" s="1021"/>
      <c r="Y36" s="1021"/>
      <c r="Z36" s="1022"/>
      <c r="AA36" s="1024"/>
      <c r="AB36" s="1024"/>
      <c r="AC36" s="1024"/>
      <c r="AD36" s="1024"/>
      <c r="AE36" s="1025"/>
      <c r="AF36" s="1024"/>
      <c r="AG36" s="1024"/>
      <c r="AH36" s="1024"/>
      <c r="AI36" s="1024"/>
      <c r="AJ36" s="1025"/>
    </row>
    <row r="37" spans="1:36" ht="21.75" customHeight="1">
      <c r="A37" s="1026" t="s">
        <v>1380</v>
      </c>
      <c r="B37" s="1034"/>
      <c r="C37" s="1034"/>
      <c r="D37" s="1034"/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1034"/>
      <c r="R37" s="1034"/>
      <c r="S37" s="1035"/>
      <c r="T37" s="1027">
        <v>23</v>
      </c>
      <c r="U37" s="1028"/>
      <c r="V37" s="1029">
        <f>SUM(V30+V35+V36)</f>
        <v>50000</v>
      </c>
      <c r="W37" s="1030"/>
      <c r="X37" s="1030"/>
      <c r="Y37" s="1030"/>
      <c r="Z37" s="1031"/>
      <c r="AA37" s="1032"/>
      <c r="AB37" s="1032"/>
      <c r="AC37" s="1032"/>
      <c r="AD37" s="1032"/>
      <c r="AE37" s="1033"/>
      <c r="AF37" s="1032"/>
      <c r="AG37" s="1032"/>
      <c r="AH37" s="1032"/>
      <c r="AI37" s="1032"/>
      <c r="AJ37" s="1033"/>
    </row>
    <row r="38" spans="1:36" ht="21.75" customHeight="1">
      <c r="A38" s="1015" t="s">
        <v>1381</v>
      </c>
      <c r="B38" s="1016"/>
      <c r="C38" s="1016"/>
      <c r="D38" s="1016"/>
      <c r="E38" s="1016"/>
      <c r="F38" s="1016"/>
      <c r="G38" s="1016"/>
      <c r="H38" s="1016"/>
      <c r="I38" s="1016"/>
      <c r="J38" s="1016"/>
      <c r="K38" s="1016"/>
      <c r="L38" s="1016"/>
      <c r="M38" s="1016"/>
      <c r="N38" s="1016"/>
      <c r="O38" s="1016"/>
      <c r="P38" s="1016"/>
      <c r="Q38" s="1016"/>
      <c r="R38" s="1016"/>
      <c r="S38" s="1017"/>
      <c r="T38" s="1018">
        <v>24</v>
      </c>
      <c r="U38" s="1019"/>
      <c r="V38" s="1020"/>
      <c r="W38" s="1021"/>
      <c r="X38" s="1021"/>
      <c r="Y38" s="1021"/>
      <c r="Z38" s="1022"/>
      <c r="AA38" s="1024"/>
      <c r="AB38" s="1024"/>
      <c r="AC38" s="1024"/>
      <c r="AD38" s="1024"/>
      <c r="AE38" s="1025"/>
      <c r="AF38" s="1024"/>
      <c r="AG38" s="1024"/>
      <c r="AH38" s="1024"/>
      <c r="AI38" s="1024"/>
      <c r="AJ38" s="1025"/>
    </row>
    <row r="39" spans="1:36" ht="21.75" customHeight="1">
      <c r="A39" s="1026" t="s">
        <v>1382</v>
      </c>
      <c r="B39" s="1034"/>
      <c r="C39" s="1034"/>
      <c r="D39" s="1034"/>
      <c r="E39" s="1034"/>
      <c r="F39" s="1034"/>
      <c r="G39" s="1034"/>
      <c r="H39" s="1034"/>
      <c r="I39" s="1034"/>
      <c r="J39" s="1034"/>
      <c r="K39" s="1034"/>
      <c r="L39" s="1034"/>
      <c r="M39" s="1034"/>
      <c r="N39" s="1034"/>
      <c r="O39" s="1034"/>
      <c r="P39" s="1034"/>
      <c r="Q39" s="1034"/>
      <c r="R39" s="1034"/>
      <c r="S39" s="1035"/>
      <c r="T39" s="1027">
        <v>25</v>
      </c>
      <c r="U39" s="1028"/>
      <c r="V39" s="1029">
        <f>SUM(V37:Z38)</f>
        <v>50000</v>
      </c>
      <c r="W39" s="1030"/>
      <c r="X39" s="1030"/>
      <c r="Y39" s="1030"/>
      <c r="Z39" s="1031"/>
      <c r="AA39" s="1032"/>
      <c r="AB39" s="1032"/>
      <c r="AC39" s="1032"/>
      <c r="AD39" s="1032"/>
      <c r="AE39" s="1033"/>
      <c r="AF39" s="1032"/>
      <c r="AG39" s="1032"/>
      <c r="AH39" s="1032"/>
      <c r="AI39" s="1032"/>
      <c r="AJ39" s="1033"/>
    </row>
    <row r="40" spans="1:36" ht="21.75" customHeight="1">
      <c r="A40" s="1015" t="s">
        <v>1383</v>
      </c>
      <c r="B40" s="1016"/>
      <c r="C40" s="1016"/>
      <c r="D40" s="1016"/>
      <c r="E40" s="1016"/>
      <c r="F40" s="1016"/>
      <c r="G40" s="1016"/>
      <c r="H40" s="1016"/>
      <c r="I40" s="1016"/>
      <c r="J40" s="1016"/>
      <c r="K40" s="1016"/>
      <c r="L40" s="1016"/>
      <c r="M40" s="1016"/>
      <c r="N40" s="1016"/>
      <c r="O40" s="1016"/>
      <c r="P40" s="1016"/>
      <c r="Q40" s="1016"/>
      <c r="R40" s="1016"/>
      <c r="S40" s="1017"/>
      <c r="T40" s="1018">
        <v>26</v>
      </c>
      <c r="U40" s="1019"/>
      <c r="V40" s="1020"/>
      <c r="W40" s="1021"/>
      <c r="X40" s="1021"/>
      <c r="Y40" s="1021"/>
      <c r="Z40" s="1022"/>
      <c r="AA40" s="1024"/>
      <c r="AB40" s="1024"/>
      <c r="AC40" s="1024"/>
      <c r="AD40" s="1024"/>
      <c r="AE40" s="1025"/>
      <c r="AF40" s="1024"/>
      <c r="AG40" s="1024"/>
      <c r="AH40" s="1024"/>
      <c r="AI40" s="1024"/>
      <c r="AJ40" s="1025"/>
    </row>
    <row r="41" spans="1:36" ht="21.75" customHeight="1">
      <c r="A41" s="1015" t="s">
        <v>1384</v>
      </c>
      <c r="B41" s="1016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7"/>
      <c r="T41" s="1018">
        <v>27</v>
      </c>
      <c r="U41" s="1019"/>
      <c r="V41" s="1020"/>
      <c r="W41" s="1021"/>
      <c r="X41" s="1021"/>
      <c r="Y41" s="1021"/>
      <c r="Z41" s="1022"/>
      <c r="AA41" s="1024"/>
      <c r="AB41" s="1024"/>
      <c r="AC41" s="1024"/>
      <c r="AD41" s="1024"/>
      <c r="AE41" s="1025"/>
      <c r="AF41" s="1024"/>
      <c r="AG41" s="1024"/>
      <c r="AH41" s="1024"/>
      <c r="AI41" s="1024"/>
      <c r="AJ41" s="1025"/>
    </row>
    <row r="42" spans="1:36" ht="21.75" customHeight="1">
      <c r="A42" s="1015" t="s">
        <v>1385</v>
      </c>
      <c r="B42" s="1016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016"/>
      <c r="P42" s="1016"/>
      <c r="Q42" s="1016"/>
      <c r="R42" s="1016"/>
      <c r="S42" s="1017"/>
      <c r="T42" s="1018">
        <v>28</v>
      </c>
      <c r="U42" s="1019"/>
      <c r="V42" s="1020"/>
      <c r="W42" s="1021"/>
      <c r="X42" s="1021"/>
      <c r="Y42" s="1021"/>
      <c r="Z42" s="1022"/>
      <c r="AA42" s="1024"/>
      <c r="AB42" s="1024"/>
      <c r="AC42" s="1024"/>
      <c r="AD42" s="1024"/>
      <c r="AE42" s="1025"/>
      <c r="AF42" s="1024"/>
      <c r="AG42" s="1024"/>
      <c r="AH42" s="1024"/>
      <c r="AI42" s="1024"/>
      <c r="AJ42" s="1025"/>
    </row>
    <row r="43" spans="1:36" ht="26.25" customHeight="1">
      <c r="A43" s="1050" t="s">
        <v>1386</v>
      </c>
      <c r="B43" s="1051"/>
      <c r="C43" s="1051"/>
      <c r="D43" s="1051"/>
      <c r="E43" s="1051"/>
      <c r="F43" s="1051"/>
      <c r="G43" s="1051"/>
      <c r="H43" s="1051"/>
      <c r="I43" s="1051"/>
      <c r="J43" s="1051"/>
      <c r="K43" s="1051"/>
      <c r="L43" s="1051"/>
      <c r="M43" s="1051"/>
      <c r="N43" s="1051"/>
      <c r="O43" s="1051"/>
      <c r="P43" s="1051"/>
      <c r="Q43" s="1051"/>
      <c r="R43" s="1051"/>
      <c r="S43" s="1052"/>
      <c r="T43" s="1027">
        <v>29</v>
      </c>
      <c r="U43" s="1028"/>
      <c r="V43" s="1029">
        <f>SUM(V39:Z42)</f>
        <v>50000</v>
      </c>
      <c r="W43" s="1030"/>
      <c r="X43" s="1030"/>
      <c r="Y43" s="1030"/>
      <c r="Z43" s="1031"/>
      <c r="AA43" s="1032"/>
      <c r="AB43" s="1032"/>
      <c r="AC43" s="1032"/>
      <c r="AD43" s="1032"/>
      <c r="AE43" s="1033"/>
      <c r="AF43" s="1032"/>
      <c r="AG43" s="1032"/>
      <c r="AH43" s="1032"/>
      <c r="AI43" s="1032"/>
      <c r="AJ43" s="1033"/>
    </row>
    <row r="44" spans="1:36" ht="21.75" customHeight="1">
      <c r="A44" s="1053" t="s">
        <v>1387</v>
      </c>
      <c r="B44" s="1046"/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7"/>
      <c r="T44" s="1018">
        <v>30</v>
      </c>
      <c r="U44" s="1019"/>
      <c r="V44" s="1020"/>
      <c r="W44" s="1021"/>
      <c r="X44" s="1021"/>
      <c r="Y44" s="1021"/>
      <c r="Z44" s="1022"/>
      <c r="AA44" s="1024"/>
      <c r="AB44" s="1024"/>
      <c r="AC44" s="1024"/>
      <c r="AD44" s="1024"/>
      <c r="AE44" s="1025"/>
      <c r="AF44" s="1024"/>
      <c r="AG44" s="1024"/>
      <c r="AH44" s="1024"/>
      <c r="AI44" s="1024"/>
      <c r="AJ44" s="1025"/>
    </row>
    <row r="45" spans="1:36" ht="21.75" customHeight="1">
      <c r="A45" s="1015" t="s">
        <v>1388</v>
      </c>
      <c r="B45" s="1016"/>
      <c r="C45" s="1016"/>
      <c r="D45" s="1016"/>
      <c r="E45" s="1016"/>
      <c r="F45" s="1016"/>
      <c r="G45" s="1016"/>
      <c r="H45" s="1016"/>
      <c r="I45" s="1016"/>
      <c r="J45" s="1016"/>
      <c r="K45" s="1016"/>
      <c r="L45" s="1016"/>
      <c r="M45" s="1016"/>
      <c r="N45" s="1016"/>
      <c r="O45" s="1016"/>
      <c r="P45" s="1016"/>
      <c r="Q45" s="1016"/>
      <c r="R45" s="1016"/>
      <c r="S45" s="1017"/>
      <c r="T45" s="1018">
        <v>31</v>
      </c>
      <c r="U45" s="1019"/>
      <c r="V45" s="1020"/>
      <c r="W45" s="1021"/>
      <c r="X45" s="1021"/>
      <c r="Y45" s="1021"/>
      <c r="Z45" s="1022"/>
      <c r="AA45" s="1024"/>
      <c r="AB45" s="1024"/>
      <c r="AC45" s="1024"/>
      <c r="AD45" s="1024"/>
      <c r="AE45" s="1025"/>
      <c r="AF45" s="1024"/>
      <c r="AG45" s="1024"/>
      <c r="AH45" s="1024"/>
      <c r="AI45" s="1024"/>
      <c r="AJ45" s="1025"/>
    </row>
    <row r="46" spans="1:36" ht="21.75" customHeight="1">
      <c r="A46" s="1053" t="s">
        <v>1402</v>
      </c>
      <c r="B46" s="1046"/>
      <c r="C46" s="1046"/>
      <c r="D46" s="1046"/>
      <c r="E46" s="1046"/>
      <c r="F46" s="1046"/>
      <c r="G46" s="1046"/>
      <c r="H46" s="1046"/>
      <c r="I46" s="1046"/>
      <c r="J46" s="1046"/>
      <c r="K46" s="1046"/>
      <c r="L46" s="1046"/>
      <c r="M46" s="1046"/>
      <c r="N46" s="1046"/>
      <c r="O46" s="1046"/>
      <c r="P46" s="1046"/>
      <c r="Q46" s="1046"/>
      <c r="R46" s="1046"/>
      <c r="S46" s="1047"/>
      <c r="T46" s="1054">
        <v>32</v>
      </c>
      <c r="U46" s="1055"/>
      <c r="V46" s="1020"/>
      <c r="W46" s="1021"/>
      <c r="X46" s="1021"/>
      <c r="Y46" s="1021"/>
      <c r="Z46" s="1022"/>
      <c r="AA46" s="1024"/>
      <c r="AB46" s="1024"/>
      <c r="AC46" s="1024"/>
      <c r="AD46" s="1024"/>
      <c r="AE46" s="1025"/>
      <c r="AF46" s="1024"/>
      <c r="AG46" s="1024"/>
      <c r="AH46" s="1024"/>
      <c r="AI46" s="1024"/>
      <c r="AJ46" s="1025"/>
    </row>
    <row r="47" spans="1:36" ht="21.75" customHeight="1">
      <c r="A47" s="1015" t="s">
        <v>1389</v>
      </c>
      <c r="B47" s="1016"/>
      <c r="C47" s="1016"/>
      <c r="D47" s="1016"/>
      <c r="E47" s="1016"/>
      <c r="F47" s="1016"/>
      <c r="G47" s="1016"/>
      <c r="H47" s="1016"/>
      <c r="I47" s="1016"/>
      <c r="J47" s="1016"/>
      <c r="K47" s="1016"/>
      <c r="L47" s="1016"/>
      <c r="M47" s="1016"/>
      <c r="N47" s="1016"/>
      <c r="O47" s="1016"/>
      <c r="P47" s="1016"/>
      <c r="Q47" s="1016"/>
      <c r="R47" s="1016"/>
      <c r="S47" s="1017"/>
      <c r="T47" s="1054">
        <v>33</v>
      </c>
      <c r="U47" s="1055"/>
      <c r="V47" s="1020">
        <v>6400</v>
      </c>
      <c r="W47" s="1021"/>
      <c r="X47" s="1021"/>
      <c r="Y47" s="1021"/>
      <c r="Z47" s="1022"/>
      <c r="AA47" s="1024"/>
      <c r="AB47" s="1024"/>
      <c r="AC47" s="1024"/>
      <c r="AD47" s="1024"/>
      <c r="AE47" s="1025"/>
      <c r="AF47" s="1024"/>
      <c r="AG47" s="1024"/>
      <c r="AH47" s="1024"/>
      <c r="AI47" s="1024"/>
      <c r="AJ47" s="1025"/>
    </row>
    <row r="48" spans="1:36" ht="27" customHeight="1">
      <c r="A48" s="1056" t="s">
        <v>1390</v>
      </c>
      <c r="B48" s="1051"/>
      <c r="C48" s="1051"/>
      <c r="D48" s="1051"/>
      <c r="E48" s="1051"/>
      <c r="F48" s="1051"/>
      <c r="G48" s="1051"/>
      <c r="H48" s="1051"/>
      <c r="I48" s="1051"/>
      <c r="J48" s="1051"/>
      <c r="K48" s="1051"/>
      <c r="L48" s="1051"/>
      <c r="M48" s="1051"/>
      <c r="N48" s="1051"/>
      <c r="O48" s="1051"/>
      <c r="P48" s="1051"/>
      <c r="Q48" s="1051"/>
      <c r="R48" s="1051"/>
      <c r="S48" s="1052"/>
      <c r="T48" s="1054">
        <v>34</v>
      </c>
      <c r="U48" s="1055"/>
      <c r="V48" s="1020"/>
      <c r="W48" s="1021"/>
      <c r="X48" s="1021"/>
      <c r="Y48" s="1021"/>
      <c r="Z48" s="1022"/>
      <c r="AA48" s="1024"/>
      <c r="AB48" s="1024"/>
      <c r="AC48" s="1024"/>
      <c r="AD48" s="1024"/>
      <c r="AE48" s="1025"/>
      <c r="AF48" s="1024"/>
      <c r="AG48" s="1024"/>
      <c r="AH48" s="1024"/>
      <c r="AI48" s="1024"/>
      <c r="AJ48" s="1025"/>
    </row>
    <row r="49" spans="1:36" ht="21.75" customHeight="1">
      <c r="A49" s="1036" t="s">
        <v>1391</v>
      </c>
      <c r="B49" s="1037"/>
      <c r="C49" s="1037"/>
      <c r="D49" s="1037"/>
      <c r="E49" s="1037"/>
      <c r="F49" s="1037"/>
      <c r="G49" s="1037"/>
      <c r="H49" s="1037"/>
      <c r="I49" s="1037"/>
      <c r="J49" s="1037"/>
      <c r="K49" s="1037"/>
      <c r="L49" s="1037"/>
      <c r="M49" s="1037"/>
      <c r="N49" s="1037"/>
      <c r="O49" s="1037"/>
      <c r="P49" s="1037"/>
      <c r="Q49" s="1037"/>
      <c r="R49" s="1037"/>
      <c r="S49" s="1038"/>
      <c r="T49" s="1054">
        <v>35</v>
      </c>
      <c r="U49" s="1055"/>
      <c r="V49" s="1020">
        <v>43600</v>
      </c>
      <c r="W49" s="1021"/>
      <c r="X49" s="1021"/>
      <c r="Y49" s="1021"/>
      <c r="Z49" s="1022"/>
      <c r="AA49" s="1024"/>
      <c r="AB49" s="1024"/>
      <c r="AC49" s="1024"/>
      <c r="AD49" s="1024"/>
      <c r="AE49" s="1025"/>
      <c r="AF49" s="1024"/>
      <c r="AG49" s="1024"/>
      <c r="AH49" s="1024"/>
      <c r="AI49" s="1024"/>
      <c r="AJ49" s="1025"/>
    </row>
    <row r="50" spans="1:36" ht="21.75" customHeight="1">
      <c r="A50" s="1040" t="s">
        <v>1392</v>
      </c>
      <c r="B50" s="1041"/>
      <c r="C50" s="1041"/>
      <c r="D50" s="1041"/>
      <c r="E50" s="1041"/>
      <c r="F50" s="1041"/>
      <c r="G50" s="1041"/>
      <c r="H50" s="1041"/>
      <c r="I50" s="1041"/>
      <c r="J50" s="1041"/>
      <c r="K50" s="1041"/>
      <c r="L50" s="1041"/>
      <c r="M50" s="1041"/>
      <c r="N50" s="1041"/>
      <c r="O50" s="1041"/>
      <c r="P50" s="1041"/>
      <c r="Q50" s="1041"/>
      <c r="R50" s="1041"/>
      <c r="S50" s="1042"/>
      <c r="T50" s="1054">
        <v>36</v>
      </c>
      <c r="U50" s="1055"/>
      <c r="V50" s="1020"/>
      <c r="W50" s="1021"/>
      <c r="X50" s="1021"/>
      <c r="Y50" s="1021"/>
      <c r="Z50" s="1022"/>
      <c r="AA50" s="1024"/>
      <c r="AB50" s="1024"/>
      <c r="AC50" s="1024"/>
      <c r="AD50" s="1024"/>
      <c r="AE50" s="1025"/>
      <c r="AF50" s="1024"/>
      <c r="AG50" s="1024"/>
      <c r="AH50" s="1024"/>
      <c r="AI50" s="1024"/>
      <c r="AJ50" s="1025"/>
    </row>
    <row r="51" spans="1:36" ht="21.75" customHeight="1">
      <c r="A51" s="1015" t="s">
        <v>1393</v>
      </c>
      <c r="B51" s="1016"/>
      <c r="C51" s="1016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6"/>
      <c r="P51" s="1016"/>
      <c r="Q51" s="1016"/>
      <c r="R51" s="1016"/>
      <c r="S51" s="1017"/>
      <c r="T51" s="1054">
        <v>37</v>
      </c>
      <c r="U51" s="1055"/>
      <c r="V51" s="1020"/>
      <c r="W51" s="1021"/>
      <c r="X51" s="1021"/>
      <c r="Y51" s="1021"/>
      <c r="Z51" s="1022"/>
      <c r="AA51" s="1024"/>
      <c r="AB51" s="1024"/>
      <c r="AC51" s="1024"/>
      <c r="AD51" s="1024"/>
      <c r="AE51" s="1025"/>
      <c r="AF51" s="1024"/>
      <c r="AG51" s="1024"/>
      <c r="AH51" s="1024"/>
      <c r="AI51" s="1024"/>
      <c r="AJ51" s="1025"/>
    </row>
    <row r="52" spans="1:36" ht="21.75" customHeight="1">
      <c r="A52" s="1053" t="s">
        <v>2013</v>
      </c>
      <c r="B52" s="1046"/>
      <c r="C52" s="1046"/>
      <c r="D52" s="1046"/>
      <c r="E52" s="1046"/>
      <c r="F52" s="1046"/>
      <c r="G52" s="1046"/>
      <c r="H52" s="1046"/>
      <c r="I52" s="1046"/>
      <c r="J52" s="1046"/>
      <c r="K52" s="1046"/>
      <c r="L52" s="1046"/>
      <c r="M52" s="1046"/>
      <c r="N52" s="1046"/>
      <c r="O52" s="1046"/>
      <c r="P52" s="1046"/>
      <c r="Q52" s="1046"/>
      <c r="R52" s="1046"/>
      <c r="S52" s="1047"/>
      <c r="T52" s="1054">
        <v>38</v>
      </c>
      <c r="U52" s="1055"/>
      <c r="V52" s="1020"/>
      <c r="W52" s="1021"/>
      <c r="X52" s="1021"/>
      <c r="Y52" s="1021"/>
      <c r="Z52" s="1022"/>
      <c r="AA52" s="1024"/>
      <c r="AB52" s="1024"/>
      <c r="AC52" s="1024"/>
      <c r="AD52" s="1024"/>
      <c r="AE52" s="1025"/>
      <c r="AF52" s="1024"/>
      <c r="AG52" s="1024"/>
      <c r="AH52" s="1024"/>
      <c r="AI52" s="1024"/>
      <c r="AJ52" s="1025"/>
    </row>
    <row r="53" spans="1:36" ht="21.75" customHeight="1">
      <c r="A53" s="1036" t="s">
        <v>1394</v>
      </c>
      <c r="B53" s="1037"/>
      <c r="C53" s="1037"/>
      <c r="D53" s="1037"/>
      <c r="E53" s="1037"/>
      <c r="F53" s="1037"/>
      <c r="G53" s="1037"/>
      <c r="H53" s="1037"/>
      <c r="I53" s="1037"/>
      <c r="J53" s="1037"/>
      <c r="K53" s="1037"/>
      <c r="L53" s="1037"/>
      <c r="M53" s="1037"/>
      <c r="N53" s="1037"/>
      <c r="O53" s="1037"/>
      <c r="P53" s="1037"/>
      <c r="Q53" s="1037"/>
      <c r="R53" s="1037"/>
      <c r="S53" s="1038"/>
      <c r="T53" s="1054">
        <v>39</v>
      </c>
      <c r="U53" s="1055"/>
      <c r="V53" s="1020"/>
      <c r="W53" s="1021"/>
      <c r="X53" s="1021"/>
      <c r="Y53" s="1021"/>
      <c r="Z53" s="1022"/>
      <c r="AA53" s="1024"/>
      <c r="AB53" s="1024"/>
      <c r="AC53" s="1024"/>
      <c r="AD53" s="1024"/>
      <c r="AE53" s="1025"/>
      <c r="AF53" s="1024"/>
      <c r="AG53" s="1024"/>
      <c r="AH53" s="1024"/>
      <c r="AI53" s="1024"/>
      <c r="AJ53" s="1025"/>
    </row>
    <row r="54" spans="1:36" ht="21.75" customHeight="1">
      <c r="A54" s="1053" t="s">
        <v>1395</v>
      </c>
      <c r="B54" s="1046"/>
      <c r="C54" s="1046"/>
      <c r="D54" s="1046"/>
      <c r="E54" s="1046"/>
      <c r="F54" s="1046"/>
      <c r="G54" s="1046"/>
      <c r="H54" s="1046"/>
      <c r="I54" s="1046"/>
      <c r="J54" s="1046"/>
      <c r="K54" s="1046"/>
      <c r="L54" s="1046"/>
      <c r="M54" s="1046"/>
      <c r="N54" s="1046"/>
      <c r="O54" s="1046"/>
      <c r="P54" s="1046"/>
      <c r="Q54" s="1046"/>
      <c r="R54" s="1046"/>
      <c r="S54" s="1047"/>
      <c r="T54" s="1054">
        <v>40</v>
      </c>
      <c r="U54" s="1055"/>
      <c r="V54" s="1020"/>
      <c r="W54" s="1021"/>
      <c r="X54" s="1021"/>
      <c r="Y54" s="1021"/>
      <c r="Z54" s="1022"/>
      <c r="AA54" s="1024"/>
      <c r="AB54" s="1024"/>
      <c r="AC54" s="1024"/>
      <c r="AD54" s="1024"/>
      <c r="AE54" s="1025"/>
      <c r="AF54" s="1024"/>
      <c r="AG54" s="1024"/>
      <c r="AH54" s="1024"/>
      <c r="AI54" s="1024"/>
      <c r="AJ54" s="1025"/>
    </row>
    <row r="55" spans="1:36" ht="21.75" customHeight="1">
      <c r="A55" s="1015" t="s">
        <v>1396</v>
      </c>
      <c r="B55" s="1016"/>
      <c r="C55" s="1016"/>
      <c r="D55" s="1016"/>
      <c r="E55" s="1016"/>
      <c r="F55" s="1016"/>
      <c r="G55" s="1016"/>
      <c r="H55" s="1016"/>
      <c r="I55" s="1016"/>
      <c r="J55" s="1016"/>
      <c r="K55" s="1016"/>
      <c r="L55" s="1016"/>
      <c r="M55" s="1016"/>
      <c r="N55" s="1016"/>
      <c r="O55" s="1016"/>
      <c r="P55" s="1016"/>
      <c r="Q55" s="1016"/>
      <c r="R55" s="1016"/>
      <c r="S55" s="1017"/>
      <c r="T55" s="1054">
        <v>41</v>
      </c>
      <c r="U55" s="1055"/>
      <c r="V55" s="1020"/>
      <c r="W55" s="1021"/>
      <c r="X55" s="1021"/>
      <c r="Y55" s="1021"/>
      <c r="Z55" s="1022"/>
      <c r="AA55" s="1024"/>
      <c r="AB55" s="1024"/>
      <c r="AC55" s="1024"/>
      <c r="AD55" s="1024"/>
      <c r="AE55" s="1025"/>
      <c r="AF55" s="1024"/>
      <c r="AG55" s="1024"/>
      <c r="AH55" s="1024"/>
      <c r="AI55" s="1024"/>
      <c r="AJ55" s="1025"/>
    </row>
    <row r="56" spans="1:36" ht="21.75" customHeight="1">
      <c r="A56" s="1026" t="s">
        <v>1403</v>
      </c>
      <c r="B56" s="1034"/>
      <c r="C56" s="1034"/>
      <c r="D56" s="1034"/>
      <c r="E56" s="1034"/>
      <c r="F56" s="1034"/>
      <c r="G56" s="1034"/>
      <c r="H56" s="1034"/>
      <c r="I56" s="1034"/>
      <c r="J56" s="1034"/>
      <c r="K56" s="1034"/>
      <c r="L56" s="1034"/>
      <c r="M56" s="1034"/>
      <c r="N56" s="1034"/>
      <c r="O56" s="1034"/>
      <c r="P56" s="1034"/>
      <c r="Q56" s="1034"/>
      <c r="R56" s="1034"/>
      <c r="S56" s="1035"/>
      <c r="T56" s="1057">
        <v>42</v>
      </c>
      <c r="U56" s="1058"/>
      <c r="V56" s="1029">
        <f>SUM(V44:Z55)</f>
        <v>50000</v>
      </c>
      <c r="W56" s="1030"/>
      <c r="X56" s="1030"/>
      <c r="Y56" s="1030"/>
      <c r="Z56" s="1031"/>
      <c r="AA56" s="1032"/>
      <c r="AB56" s="1032"/>
      <c r="AC56" s="1032"/>
      <c r="AD56" s="1032"/>
      <c r="AE56" s="1033"/>
      <c r="AF56" s="1032"/>
      <c r="AG56" s="1032"/>
      <c r="AH56" s="1032"/>
      <c r="AI56" s="1032"/>
      <c r="AJ56" s="1033"/>
    </row>
    <row r="57" spans="1:36" ht="21.75" customHeight="1">
      <c r="A57" s="1015" t="s">
        <v>1397</v>
      </c>
      <c r="B57" s="1016"/>
      <c r="C57" s="1016"/>
      <c r="D57" s="1016"/>
      <c r="E57" s="1016"/>
      <c r="F57" s="1016"/>
      <c r="G57" s="1016"/>
      <c r="H57" s="1016"/>
      <c r="I57" s="1016"/>
      <c r="J57" s="1016"/>
      <c r="K57" s="1016"/>
      <c r="L57" s="1016"/>
      <c r="M57" s="1016"/>
      <c r="N57" s="1016"/>
      <c r="O57" s="1016"/>
      <c r="P57" s="1016"/>
      <c r="Q57" s="1016"/>
      <c r="R57" s="1016"/>
      <c r="S57" s="1017"/>
      <c r="T57" s="1054">
        <v>43</v>
      </c>
      <c r="U57" s="1055"/>
      <c r="V57" s="1020"/>
      <c r="W57" s="1021"/>
      <c r="X57" s="1021"/>
      <c r="Y57" s="1021"/>
      <c r="Z57" s="1022"/>
      <c r="AA57" s="1024"/>
      <c r="AB57" s="1024"/>
      <c r="AC57" s="1024"/>
      <c r="AD57" s="1024"/>
      <c r="AE57" s="1025"/>
      <c r="AF57" s="1024"/>
      <c r="AG57" s="1024"/>
      <c r="AH57" s="1024"/>
      <c r="AI57" s="1024"/>
      <c r="AJ57" s="1025"/>
    </row>
    <row r="58" spans="1:36" ht="21.75" customHeight="1">
      <c r="A58" s="1026" t="s">
        <v>1404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5"/>
      <c r="T58" s="1059">
        <v>44</v>
      </c>
      <c r="U58" s="1058"/>
      <c r="V58" s="1029">
        <f>SUM(V56:Z57)</f>
        <v>50000</v>
      </c>
      <c r="W58" s="1030"/>
      <c r="X58" s="1030"/>
      <c r="Y58" s="1030"/>
      <c r="Z58" s="1031"/>
      <c r="AA58" s="1032"/>
      <c r="AB58" s="1032"/>
      <c r="AC58" s="1032"/>
      <c r="AD58" s="1032"/>
      <c r="AE58" s="1033"/>
      <c r="AF58" s="1032"/>
      <c r="AG58" s="1032"/>
      <c r="AH58" s="1032"/>
      <c r="AI58" s="1032"/>
      <c r="AJ58" s="1033"/>
    </row>
    <row r="59" spans="1:36" ht="21.75" customHeight="1">
      <c r="A59" s="1036" t="s">
        <v>1398</v>
      </c>
      <c r="B59" s="1037"/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8"/>
      <c r="T59" s="1054">
        <v>45</v>
      </c>
      <c r="U59" s="1055"/>
      <c r="V59" s="1020"/>
      <c r="W59" s="1021"/>
      <c r="X59" s="1021"/>
      <c r="Y59" s="1021"/>
      <c r="Z59" s="1022"/>
      <c r="AA59" s="1024"/>
      <c r="AB59" s="1024"/>
      <c r="AC59" s="1024"/>
      <c r="AD59" s="1024"/>
      <c r="AE59" s="1025"/>
      <c r="AF59" s="1024"/>
      <c r="AG59" s="1024"/>
      <c r="AH59" s="1024"/>
      <c r="AI59" s="1024"/>
      <c r="AJ59" s="1025"/>
    </row>
    <row r="60" spans="1:36" ht="21.75" customHeight="1">
      <c r="A60" s="1036" t="s">
        <v>1399</v>
      </c>
      <c r="B60" s="1037"/>
      <c r="C60" s="1037"/>
      <c r="D60" s="1037"/>
      <c r="E60" s="1037"/>
      <c r="F60" s="1037"/>
      <c r="G60" s="1037"/>
      <c r="H60" s="1037"/>
      <c r="I60" s="1037"/>
      <c r="J60" s="1037"/>
      <c r="K60" s="1037"/>
      <c r="L60" s="1037"/>
      <c r="M60" s="1037"/>
      <c r="N60" s="1037"/>
      <c r="O60" s="1037"/>
      <c r="P60" s="1037"/>
      <c r="Q60" s="1037"/>
      <c r="R60" s="1037"/>
      <c r="S60" s="1038"/>
      <c r="T60" s="1054">
        <v>46</v>
      </c>
      <c r="U60" s="1055"/>
      <c r="V60" s="1060"/>
      <c r="W60" s="1061"/>
      <c r="X60" s="1061"/>
      <c r="Y60" s="1061"/>
      <c r="Z60" s="1062"/>
      <c r="AA60" s="1024"/>
      <c r="AB60" s="1024"/>
      <c r="AC60" s="1024"/>
      <c r="AD60" s="1024"/>
      <c r="AE60" s="1025"/>
      <c r="AF60" s="1024"/>
      <c r="AG60" s="1024"/>
      <c r="AH60" s="1024"/>
      <c r="AI60" s="1024"/>
      <c r="AJ60" s="1025"/>
    </row>
    <row r="61" spans="1:36" ht="21.75" customHeight="1">
      <c r="A61" s="1015" t="s">
        <v>1400</v>
      </c>
      <c r="B61" s="1016"/>
      <c r="C61" s="1016"/>
      <c r="D61" s="1016"/>
      <c r="E61" s="1016"/>
      <c r="F61" s="1016"/>
      <c r="G61" s="1016"/>
      <c r="H61" s="1016"/>
      <c r="I61" s="1016"/>
      <c r="J61" s="1016"/>
      <c r="K61" s="1016"/>
      <c r="L61" s="1016"/>
      <c r="M61" s="1016"/>
      <c r="N61" s="1016"/>
      <c r="O61" s="1016"/>
      <c r="P61" s="1016"/>
      <c r="Q61" s="1016"/>
      <c r="R61" s="1016"/>
      <c r="S61" s="1017"/>
      <c r="T61" s="1054">
        <v>47</v>
      </c>
      <c r="U61" s="1055"/>
      <c r="V61" s="1020"/>
      <c r="W61" s="1021"/>
      <c r="X61" s="1021"/>
      <c r="Y61" s="1021"/>
      <c r="Z61" s="1022"/>
      <c r="AA61" s="1024"/>
      <c r="AB61" s="1024"/>
      <c r="AC61" s="1024"/>
      <c r="AD61" s="1024"/>
      <c r="AE61" s="1025"/>
      <c r="AF61" s="1024"/>
      <c r="AG61" s="1024"/>
      <c r="AH61" s="1024"/>
      <c r="AI61" s="1024"/>
      <c r="AJ61" s="1025"/>
    </row>
    <row r="62" spans="1:36" ht="26.25" customHeight="1">
      <c r="A62" s="1050" t="s">
        <v>1401</v>
      </c>
      <c r="B62" s="1051"/>
      <c r="C62" s="1051"/>
      <c r="D62" s="1051"/>
      <c r="E62" s="1051"/>
      <c r="F62" s="1051"/>
      <c r="G62" s="1051"/>
      <c r="H62" s="1051"/>
      <c r="I62" s="1051"/>
      <c r="J62" s="1051"/>
      <c r="K62" s="1051"/>
      <c r="L62" s="1051"/>
      <c r="M62" s="1051"/>
      <c r="N62" s="1051"/>
      <c r="O62" s="1051"/>
      <c r="P62" s="1051"/>
      <c r="Q62" s="1051"/>
      <c r="R62" s="1051"/>
      <c r="S62" s="1052"/>
      <c r="T62" s="1057">
        <v>48</v>
      </c>
      <c r="U62" s="1058"/>
      <c r="V62" s="1029">
        <f>SUM(V58+V59+V61)</f>
        <v>50000</v>
      </c>
      <c r="W62" s="1030"/>
      <c r="X62" s="1030"/>
      <c r="Y62" s="1030"/>
      <c r="Z62" s="1031"/>
      <c r="AA62" s="1032"/>
      <c r="AB62" s="1032"/>
      <c r="AC62" s="1032"/>
      <c r="AD62" s="1032"/>
      <c r="AE62" s="1033"/>
      <c r="AF62" s="1032"/>
      <c r="AG62" s="1032"/>
      <c r="AH62" s="1032"/>
      <c r="AI62" s="1032"/>
      <c r="AJ62" s="1033"/>
    </row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spans="1:4" ht="21.75" customHeight="1">
      <c r="A145" s="1063"/>
      <c r="B145" s="1063"/>
      <c r="C145" s="1063"/>
      <c r="D145" s="1063"/>
    </row>
    <row r="146" spans="1:4" ht="21.75" customHeight="1">
      <c r="A146" s="1063"/>
      <c r="B146" s="1063"/>
      <c r="C146" s="1063"/>
      <c r="D146" s="1063"/>
    </row>
    <row r="147" spans="1:4" ht="21.75" customHeight="1">
      <c r="A147" s="1063"/>
      <c r="B147" s="1063"/>
      <c r="C147" s="1063"/>
      <c r="D147" s="1063"/>
    </row>
    <row r="148" spans="1:4" ht="21.75" customHeight="1">
      <c r="A148" s="1063"/>
      <c r="B148" s="1063"/>
      <c r="C148" s="1063"/>
      <c r="D148" s="1063"/>
    </row>
    <row r="149" spans="1:4" ht="21.75" customHeight="1">
      <c r="A149" s="1063"/>
      <c r="B149" s="1063"/>
      <c r="C149" s="1063"/>
      <c r="D149" s="1063"/>
    </row>
    <row r="150" spans="1:4" ht="21.75" customHeight="1">
      <c r="A150" s="1063"/>
      <c r="B150" s="1063"/>
      <c r="C150" s="1063"/>
      <c r="D150" s="1063"/>
    </row>
    <row r="151" spans="1:4" ht="21.75" customHeight="1">
      <c r="A151" s="1063"/>
      <c r="B151" s="1063"/>
      <c r="C151" s="1063"/>
      <c r="D151" s="1063"/>
    </row>
    <row r="152" spans="1:4" ht="21.75" customHeight="1">
      <c r="A152" s="1063"/>
      <c r="B152" s="1063"/>
      <c r="C152" s="1063"/>
      <c r="D152" s="1063"/>
    </row>
    <row r="153" spans="1:4" ht="21.75" customHeight="1">
      <c r="A153" s="1063"/>
      <c r="B153" s="1063"/>
      <c r="C153" s="1063"/>
      <c r="D153" s="1063"/>
    </row>
    <row r="154" spans="1:4" ht="21.75" customHeight="1">
      <c r="A154" s="1063"/>
      <c r="B154" s="1063"/>
      <c r="C154" s="1063"/>
      <c r="D154" s="1063"/>
    </row>
    <row r="155" spans="1:4" ht="21.75" customHeight="1">
      <c r="A155" s="1063"/>
      <c r="B155" s="1063"/>
      <c r="C155" s="1063"/>
      <c r="D155" s="1063"/>
    </row>
    <row r="156" spans="1:4" ht="21.75" customHeight="1">
      <c r="A156" s="1063"/>
      <c r="B156" s="1063"/>
      <c r="C156" s="1063"/>
      <c r="D156" s="1063"/>
    </row>
    <row r="157" spans="1:4" ht="21.75" customHeight="1">
      <c r="A157" s="1063"/>
      <c r="B157" s="1063"/>
      <c r="C157" s="1063"/>
      <c r="D157" s="1063"/>
    </row>
    <row r="158" spans="1:4" ht="21.75" customHeight="1">
      <c r="A158" s="1063"/>
      <c r="B158" s="1063"/>
      <c r="C158" s="1063"/>
      <c r="D158" s="1063"/>
    </row>
    <row r="159" spans="1:4" ht="21.75" customHeight="1">
      <c r="A159" s="1063"/>
      <c r="B159" s="1063"/>
      <c r="C159" s="1063"/>
      <c r="D159" s="1063"/>
    </row>
    <row r="160" spans="1:4" ht="21.75" customHeight="1">
      <c r="A160" s="1063"/>
      <c r="B160" s="1063"/>
      <c r="C160" s="1063"/>
      <c r="D160" s="1063"/>
    </row>
    <row r="161" spans="1:4" ht="21.75" customHeight="1">
      <c r="A161" s="1063"/>
      <c r="B161" s="1063"/>
      <c r="C161" s="1063"/>
      <c r="D161" s="1063"/>
    </row>
    <row r="162" spans="1:4" ht="21.75" customHeight="1">
      <c r="A162" s="1063"/>
      <c r="B162" s="1063"/>
      <c r="C162" s="1063"/>
      <c r="D162" s="1063"/>
    </row>
    <row r="163" spans="1:4" ht="21.75" customHeight="1">
      <c r="A163" s="1063"/>
      <c r="B163" s="1063"/>
      <c r="C163" s="1063"/>
      <c r="D163" s="1063"/>
    </row>
    <row r="164" spans="1:4" ht="21.75" customHeight="1">
      <c r="A164" s="1063"/>
      <c r="B164" s="1063"/>
      <c r="C164" s="1063"/>
      <c r="D164" s="1063"/>
    </row>
    <row r="165" spans="1:4" ht="21.75" customHeight="1">
      <c r="A165" s="1063"/>
      <c r="B165" s="1063"/>
      <c r="C165" s="1063"/>
      <c r="D165" s="1063"/>
    </row>
    <row r="166" spans="1:4" ht="21.75" customHeight="1">
      <c r="A166" s="1063"/>
      <c r="B166" s="1063"/>
      <c r="C166" s="1063"/>
      <c r="D166" s="1063"/>
    </row>
    <row r="167" spans="1:4" ht="21.75" customHeight="1">
      <c r="A167" s="1063"/>
      <c r="B167" s="1063"/>
      <c r="C167" s="1063"/>
      <c r="D167" s="1063"/>
    </row>
    <row r="168" spans="1:4" ht="21.75" customHeight="1">
      <c r="A168" s="1063"/>
      <c r="B168" s="1063"/>
      <c r="C168" s="1063"/>
      <c r="D168" s="1063"/>
    </row>
    <row r="169" spans="1:4" ht="21.75" customHeight="1">
      <c r="A169" s="1063"/>
      <c r="B169" s="1063"/>
      <c r="C169" s="1063"/>
      <c r="D169" s="1063"/>
    </row>
    <row r="170" spans="1:4" ht="21.75" customHeight="1">
      <c r="A170" s="1063"/>
      <c r="B170" s="1063"/>
      <c r="C170" s="1063"/>
      <c r="D170" s="1063"/>
    </row>
    <row r="171" spans="1:4" ht="21.75" customHeight="1">
      <c r="A171" s="1063"/>
      <c r="B171" s="1063"/>
      <c r="C171" s="1063"/>
      <c r="D171" s="1063"/>
    </row>
    <row r="172" spans="1:4" ht="21.75" customHeight="1">
      <c r="A172" s="1063"/>
      <c r="B172" s="1063"/>
      <c r="C172" s="1063"/>
      <c r="D172" s="1063"/>
    </row>
    <row r="173" spans="1:4" ht="21.75" customHeight="1">
      <c r="A173" s="1063"/>
      <c r="B173" s="1063"/>
      <c r="C173" s="1063"/>
      <c r="D173" s="1063"/>
    </row>
    <row r="174" spans="1:4" ht="21.75" customHeight="1">
      <c r="A174" s="1063"/>
      <c r="B174" s="1063"/>
      <c r="C174" s="1063"/>
      <c r="D174" s="1063"/>
    </row>
    <row r="175" spans="1:4" ht="21.75" customHeight="1">
      <c r="A175" s="1063"/>
      <c r="B175" s="1063"/>
      <c r="C175" s="1063"/>
      <c r="D175" s="1063"/>
    </row>
    <row r="176" spans="1:4" ht="21.75" customHeight="1">
      <c r="A176" s="1063"/>
      <c r="B176" s="1063"/>
      <c r="C176" s="1063"/>
      <c r="D176" s="1063"/>
    </row>
    <row r="177" spans="1:4" ht="21.75" customHeight="1">
      <c r="A177" s="1063"/>
      <c r="B177" s="1063"/>
      <c r="C177" s="1063"/>
      <c r="D177" s="1063"/>
    </row>
    <row r="178" spans="1:4" ht="21.75" customHeight="1">
      <c r="A178" s="1063"/>
      <c r="B178" s="1063"/>
      <c r="C178" s="1063"/>
      <c r="D178" s="1063"/>
    </row>
    <row r="179" spans="1:4" ht="21.75" customHeight="1">
      <c r="A179" s="1063"/>
      <c r="B179" s="1063"/>
      <c r="C179" s="1063"/>
      <c r="D179" s="1063"/>
    </row>
    <row r="180" spans="1:4" ht="21.75" customHeight="1">
      <c r="A180" s="1063"/>
      <c r="B180" s="1063"/>
      <c r="C180" s="1063"/>
      <c r="D180" s="1063"/>
    </row>
    <row r="181" spans="1:4" ht="21.75" customHeight="1">
      <c r="A181" s="1063"/>
      <c r="B181" s="1063"/>
      <c r="C181" s="1063"/>
      <c r="D181" s="1063"/>
    </row>
    <row r="182" spans="1:4" ht="21.75" customHeight="1">
      <c r="A182" s="1063"/>
      <c r="B182" s="1063"/>
      <c r="C182" s="1063"/>
      <c r="D182" s="1063"/>
    </row>
    <row r="183" spans="1:4" ht="21.75" customHeight="1">
      <c r="A183" s="1063"/>
      <c r="B183" s="1063"/>
      <c r="C183" s="1063"/>
      <c r="D183" s="1063"/>
    </row>
    <row r="184" spans="1:4" ht="21.75" customHeight="1">
      <c r="A184" s="1063"/>
      <c r="B184" s="1063"/>
      <c r="C184" s="1063"/>
      <c r="D184" s="1063"/>
    </row>
    <row r="185" spans="1:4" ht="21.75" customHeight="1">
      <c r="A185" s="1063"/>
      <c r="B185" s="1063"/>
      <c r="C185" s="1063"/>
      <c r="D185" s="1063"/>
    </row>
    <row r="186" spans="1:4" ht="21.75" customHeight="1">
      <c r="A186" s="1063"/>
      <c r="B186" s="1063"/>
      <c r="C186" s="1063"/>
      <c r="D186" s="1063"/>
    </row>
    <row r="187" spans="1:4" ht="21.75" customHeight="1">
      <c r="A187" s="1063"/>
      <c r="B187" s="1063"/>
      <c r="C187" s="1063"/>
      <c r="D187" s="1063"/>
    </row>
    <row r="188" spans="1:4" ht="21.75" customHeight="1">
      <c r="A188" s="1063"/>
      <c r="B188" s="1063"/>
      <c r="C188" s="1063"/>
      <c r="D188" s="1063"/>
    </row>
    <row r="189" spans="1:4" ht="21.75" customHeight="1">
      <c r="A189" s="1063"/>
      <c r="B189" s="1063"/>
      <c r="C189" s="1063"/>
      <c r="D189" s="1063"/>
    </row>
    <row r="190" spans="1:4" ht="21.75" customHeight="1">
      <c r="A190" s="1063"/>
      <c r="B190" s="1063"/>
      <c r="C190" s="1063"/>
      <c r="D190" s="1063"/>
    </row>
    <row r="191" spans="1:4" ht="21.75" customHeight="1">
      <c r="A191" s="1063"/>
      <c r="B191" s="1063"/>
      <c r="C191" s="1063"/>
      <c r="D191" s="1063"/>
    </row>
    <row r="192" spans="1:4" ht="21.75" customHeight="1">
      <c r="A192" s="1063"/>
      <c r="B192" s="1063"/>
      <c r="C192" s="1063"/>
      <c r="D192" s="1063"/>
    </row>
    <row r="193" spans="1:4" ht="21.75" customHeight="1">
      <c r="A193" s="1063"/>
      <c r="B193" s="1063"/>
      <c r="C193" s="1063"/>
      <c r="D193" s="1063"/>
    </row>
    <row r="194" spans="1:4" ht="21.75" customHeight="1">
      <c r="A194" s="1063"/>
      <c r="B194" s="1063"/>
      <c r="C194" s="1063"/>
      <c r="D194" s="1063"/>
    </row>
    <row r="195" spans="1:4" ht="21.75" customHeight="1">
      <c r="A195" s="1063"/>
      <c r="B195" s="1063"/>
      <c r="C195" s="1063"/>
      <c r="D195" s="1063"/>
    </row>
    <row r="196" spans="1:4" ht="21.75" customHeight="1">
      <c r="A196" s="1063"/>
      <c r="B196" s="1063"/>
      <c r="C196" s="1063"/>
      <c r="D196" s="1063"/>
    </row>
    <row r="197" spans="1:4" ht="21.75" customHeight="1">
      <c r="A197" s="1063"/>
      <c r="B197" s="1063"/>
      <c r="C197" s="1063"/>
      <c r="D197" s="1063"/>
    </row>
    <row r="198" spans="1:4" ht="21.75" customHeight="1">
      <c r="A198" s="1063"/>
      <c r="B198" s="1063"/>
      <c r="C198" s="1063"/>
      <c r="D198" s="1063"/>
    </row>
    <row r="199" spans="1:4" ht="21.75" customHeight="1">
      <c r="A199" s="1063"/>
      <c r="B199" s="1063"/>
      <c r="C199" s="1063"/>
      <c r="D199" s="1063"/>
    </row>
    <row r="200" spans="1:4" ht="21.75" customHeight="1">
      <c r="A200" s="1063"/>
      <c r="B200" s="1063"/>
      <c r="C200" s="1063"/>
      <c r="D200" s="1063"/>
    </row>
    <row r="201" spans="1:4" ht="21.75" customHeight="1">
      <c r="A201" s="1063"/>
      <c r="B201" s="1063"/>
      <c r="C201" s="1063"/>
      <c r="D201" s="1063"/>
    </row>
    <row r="202" spans="1:4" ht="21.75" customHeight="1">
      <c r="A202" s="1063"/>
      <c r="B202" s="1063"/>
      <c r="C202" s="1063"/>
      <c r="D202" s="1063"/>
    </row>
    <row r="203" spans="1:4" ht="21.75" customHeight="1">
      <c r="A203" s="1063"/>
      <c r="B203" s="1063"/>
      <c r="C203" s="1063"/>
      <c r="D203" s="1063"/>
    </row>
    <row r="204" spans="1:4" ht="21.75" customHeight="1">
      <c r="A204" s="1063"/>
      <c r="B204" s="1063"/>
      <c r="C204" s="1063"/>
      <c r="D204" s="1063"/>
    </row>
    <row r="205" spans="1:4" ht="21.75" customHeight="1">
      <c r="A205" s="1063"/>
      <c r="B205" s="1063"/>
      <c r="C205" s="1063"/>
      <c r="D205" s="1063"/>
    </row>
    <row r="206" spans="1:4" ht="21.75" customHeight="1">
      <c r="A206" s="1063"/>
      <c r="B206" s="1063"/>
      <c r="C206" s="1063"/>
      <c r="D206" s="1063"/>
    </row>
    <row r="207" spans="1:4" ht="21.75" customHeight="1">
      <c r="A207" s="1063"/>
      <c r="B207" s="1063"/>
      <c r="C207" s="1063"/>
      <c r="D207" s="1063"/>
    </row>
    <row r="208" spans="1:4" ht="21.75" customHeight="1">
      <c r="A208" s="1063"/>
      <c r="B208" s="1063"/>
      <c r="C208" s="1063"/>
      <c r="D208" s="1063"/>
    </row>
    <row r="209" spans="1:4" ht="21.75" customHeight="1">
      <c r="A209" s="1063"/>
      <c r="B209" s="1063"/>
      <c r="C209" s="1063"/>
      <c r="D209" s="1063"/>
    </row>
    <row r="210" spans="1:4" ht="21.75" customHeight="1">
      <c r="A210" s="1063"/>
      <c r="B210" s="1063"/>
      <c r="C210" s="1063"/>
      <c r="D210" s="1063"/>
    </row>
    <row r="211" spans="1:4" ht="21.75" customHeight="1">
      <c r="A211" s="1063"/>
      <c r="B211" s="1063"/>
      <c r="C211" s="1063"/>
      <c r="D211" s="1063"/>
    </row>
    <row r="212" spans="1:4" ht="21.75" customHeight="1">
      <c r="A212" s="1063"/>
      <c r="B212" s="1063"/>
      <c r="C212" s="1063"/>
      <c r="D212" s="1063"/>
    </row>
    <row r="213" spans="1:4" ht="21.75" customHeight="1">
      <c r="A213" s="1063"/>
      <c r="B213" s="1063"/>
      <c r="C213" s="1063"/>
      <c r="D213" s="1063"/>
    </row>
    <row r="214" spans="1:4" ht="21.75" customHeight="1">
      <c r="A214" s="1063"/>
      <c r="B214" s="1063"/>
      <c r="C214" s="1063"/>
      <c r="D214" s="1063"/>
    </row>
    <row r="215" spans="1:4" ht="21.75" customHeight="1">
      <c r="A215" s="1063"/>
      <c r="B215" s="1063"/>
      <c r="C215" s="1063"/>
      <c r="D215" s="1063"/>
    </row>
    <row r="216" spans="1:4" ht="21.75" customHeight="1">
      <c r="A216" s="1063"/>
      <c r="B216" s="1063"/>
      <c r="C216" s="1063"/>
      <c r="D216" s="1063"/>
    </row>
    <row r="217" spans="1:4" ht="21.75" customHeight="1">
      <c r="A217" s="1063"/>
      <c r="B217" s="1063"/>
      <c r="C217" s="1063"/>
      <c r="D217" s="1063"/>
    </row>
    <row r="218" spans="1:4" ht="21.75" customHeight="1">
      <c r="A218" s="1063"/>
      <c r="B218" s="1063"/>
      <c r="C218" s="1063"/>
      <c r="D218" s="1063"/>
    </row>
    <row r="219" spans="1:4" ht="21.75" customHeight="1">
      <c r="A219" s="1063"/>
      <c r="B219" s="1063"/>
      <c r="C219" s="1063"/>
      <c r="D219" s="1063"/>
    </row>
    <row r="220" spans="1:4" ht="21.75" customHeight="1">
      <c r="A220" s="1063"/>
      <c r="B220" s="1063"/>
      <c r="C220" s="1063"/>
      <c r="D220" s="1063"/>
    </row>
    <row r="221" spans="1:4" ht="12.75">
      <c r="A221" s="1063"/>
      <c r="B221" s="1063"/>
      <c r="C221" s="1063"/>
      <c r="D221" s="1063"/>
    </row>
    <row r="222" spans="1:4" ht="12.75">
      <c r="A222" s="1063"/>
      <c r="B222" s="1063"/>
      <c r="C222" s="1063"/>
      <c r="D222" s="1063"/>
    </row>
    <row r="223" spans="1:4" ht="12.75">
      <c r="A223" s="1063"/>
      <c r="B223" s="1063"/>
      <c r="C223" s="1063"/>
      <c r="D223" s="1063"/>
    </row>
    <row r="224" spans="1:4" ht="12.75">
      <c r="A224" s="1063"/>
      <c r="B224" s="1063"/>
      <c r="C224" s="1063"/>
      <c r="D224" s="1063"/>
    </row>
    <row r="225" spans="1:4" ht="12.75">
      <c r="A225" s="1063"/>
      <c r="B225" s="1063"/>
      <c r="C225" s="1063"/>
      <c r="D225" s="1063"/>
    </row>
    <row r="226" spans="1:4" ht="12.75">
      <c r="A226" s="1063"/>
      <c r="B226" s="1063"/>
      <c r="C226" s="1063"/>
      <c r="D226" s="1063"/>
    </row>
    <row r="227" spans="1:4" ht="12.75">
      <c r="A227" s="1063"/>
      <c r="B227" s="1063"/>
      <c r="C227" s="1063"/>
      <c r="D227" s="1063"/>
    </row>
  </sheetData>
  <mergeCells count="146">
    <mergeCell ref="Z5:AK5"/>
    <mergeCell ref="AF12:AJ13"/>
    <mergeCell ref="A12:S13"/>
    <mergeCell ref="T12:U13"/>
    <mergeCell ref="V60:Z60"/>
    <mergeCell ref="T37:U37"/>
    <mergeCell ref="T43:U43"/>
    <mergeCell ref="T44:U44"/>
    <mergeCell ref="T45:U45"/>
    <mergeCell ref="T38:U38"/>
    <mergeCell ref="T41:U41"/>
    <mergeCell ref="T42:U42"/>
    <mergeCell ref="T39:U39"/>
    <mergeCell ref="T40:U40"/>
    <mergeCell ref="A42:S42"/>
    <mergeCell ref="A46:S46"/>
    <mergeCell ref="A54:S54"/>
    <mergeCell ref="T51:U51"/>
    <mergeCell ref="T54:U54"/>
    <mergeCell ref="T47:U47"/>
    <mergeCell ref="A51:S51"/>
    <mergeCell ref="A44:S44"/>
    <mergeCell ref="A45:S45"/>
    <mergeCell ref="T46:U46"/>
    <mergeCell ref="A59:S59"/>
    <mergeCell ref="T59:U59"/>
    <mergeCell ref="A56:S56"/>
    <mergeCell ref="T56:U56"/>
    <mergeCell ref="A58:S58"/>
    <mergeCell ref="T58:U58"/>
    <mergeCell ref="A57:S57"/>
    <mergeCell ref="T62:U62"/>
    <mergeCell ref="A31:S31"/>
    <mergeCell ref="A32:S32"/>
    <mergeCell ref="A36:S36"/>
    <mergeCell ref="A38:S38"/>
    <mergeCell ref="A37:S37"/>
    <mergeCell ref="T36:U36"/>
    <mergeCell ref="A39:S39"/>
    <mergeCell ref="T55:U55"/>
    <mergeCell ref="T57:U57"/>
    <mergeCell ref="T60:U60"/>
    <mergeCell ref="T61:U61"/>
    <mergeCell ref="T48:U48"/>
    <mergeCell ref="T49:U49"/>
    <mergeCell ref="T52:U52"/>
    <mergeCell ref="T53:U53"/>
    <mergeCell ref="T50:U50"/>
    <mergeCell ref="T32:U32"/>
    <mergeCell ref="T34:U34"/>
    <mergeCell ref="T35:U35"/>
    <mergeCell ref="T28:U28"/>
    <mergeCell ref="T29:U29"/>
    <mergeCell ref="T30:U30"/>
    <mergeCell ref="T31:U31"/>
    <mergeCell ref="T33:U33"/>
    <mergeCell ref="T23:U23"/>
    <mergeCell ref="T25:U25"/>
    <mergeCell ref="T26:U26"/>
    <mergeCell ref="T27:U27"/>
    <mergeCell ref="T24:U24"/>
    <mergeCell ref="T19:U19"/>
    <mergeCell ref="T20:U20"/>
    <mergeCell ref="T21:U21"/>
    <mergeCell ref="T22:U22"/>
    <mergeCell ref="T15:U15"/>
    <mergeCell ref="T16:U16"/>
    <mergeCell ref="T17:U17"/>
    <mergeCell ref="T18:U18"/>
    <mergeCell ref="A61:S61"/>
    <mergeCell ref="A62:S62"/>
    <mergeCell ref="A43:S43"/>
    <mergeCell ref="A52:S52"/>
    <mergeCell ref="A53:S53"/>
    <mergeCell ref="A60:S60"/>
    <mergeCell ref="A47:S47"/>
    <mergeCell ref="A48:S48"/>
    <mergeCell ref="A49:S49"/>
    <mergeCell ref="A55:S55"/>
    <mergeCell ref="A34:S34"/>
    <mergeCell ref="A33:S33"/>
    <mergeCell ref="A35:S35"/>
    <mergeCell ref="A41:S41"/>
    <mergeCell ref="A40:S40"/>
    <mergeCell ref="A28:S28"/>
    <mergeCell ref="A29:S29"/>
    <mergeCell ref="A30:S30"/>
    <mergeCell ref="A25:S25"/>
    <mergeCell ref="A27:S27"/>
    <mergeCell ref="A26:S26"/>
    <mergeCell ref="A23:S23"/>
    <mergeCell ref="A15:S15"/>
    <mergeCell ref="A16:S16"/>
    <mergeCell ref="A17:S17"/>
    <mergeCell ref="A19:S19"/>
    <mergeCell ref="A18:S18"/>
    <mergeCell ref="A20:S20"/>
    <mergeCell ref="A21:S21"/>
    <mergeCell ref="A22:S22"/>
    <mergeCell ref="V19:Z19"/>
    <mergeCell ref="V20:Z20"/>
    <mergeCell ref="V21:Z21"/>
    <mergeCell ref="V15:Z15"/>
    <mergeCell ref="V16:Z16"/>
    <mergeCell ref="V17:Z17"/>
    <mergeCell ref="V27:Z27"/>
    <mergeCell ref="V28:Z28"/>
    <mergeCell ref="V23:Z23"/>
    <mergeCell ref="V24:Z24"/>
    <mergeCell ref="V26:Z26"/>
    <mergeCell ref="V36:Z36"/>
    <mergeCell ref="V38:Z38"/>
    <mergeCell ref="V31:Z31"/>
    <mergeCell ref="V32:Z32"/>
    <mergeCell ref="V33:Z33"/>
    <mergeCell ref="V34:Z34"/>
    <mergeCell ref="V46:Z46"/>
    <mergeCell ref="V62:Z62"/>
    <mergeCell ref="V40:Z40"/>
    <mergeCell ref="V41:Z41"/>
    <mergeCell ref="V42:Z42"/>
    <mergeCell ref="V58:Z58"/>
    <mergeCell ref="V51:Z51"/>
    <mergeCell ref="V52:Z52"/>
    <mergeCell ref="V53:Z53"/>
    <mergeCell ref="V54:Z54"/>
    <mergeCell ref="V55:Z55"/>
    <mergeCell ref="V57:Z57"/>
    <mergeCell ref="V43:Z43"/>
    <mergeCell ref="V56:Z56"/>
    <mergeCell ref="V47:Z47"/>
    <mergeCell ref="V48:Z48"/>
    <mergeCell ref="V49:Z49"/>
    <mergeCell ref="V50:Z50"/>
    <mergeCell ref="V44:Z44"/>
    <mergeCell ref="V45:Z45"/>
    <mergeCell ref="V59:Z59"/>
    <mergeCell ref="V61:Z61"/>
    <mergeCell ref="V18:Z18"/>
    <mergeCell ref="V22:Z22"/>
    <mergeCell ref="V25:Z25"/>
    <mergeCell ref="V29:Z29"/>
    <mergeCell ref="V30:Z30"/>
    <mergeCell ref="V35:Z35"/>
    <mergeCell ref="V37:Z37"/>
    <mergeCell ref="V39:Z39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00" verticalDpi="3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249"/>
  <sheetViews>
    <sheetView zoomScale="85" zoomScaleNormal="85" workbookViewId="0" topLeftCell="A1">
      <pane xSplit="15" ySplit="12" topLeftCell="P133" activePane="bottomRight" state="frozen"/>
      <selection pane="topLeft" activeCell="A134" sqref="A134:IV134"/>
      <selection pane="topRight" activeCell="A134" sqref="A134:IV134"/>
      <selection pane="bottomLeft" activeCell="A134" sqref="A134:IV134"/>
      <selection pane="bottomRight" activeCell="A134" sqref="A134:IV134"/>
    </sheetView>
  </sheetViews>
  <sheetFormatPr defaultColWidth="9.140625" defaultRowHeight="12.75"/>
  <cols>
    <col min="1" max="6" width="3.28125" style="1064" customWidth="1"/>
    <col min="7" max="7" width="4.140625" style="1064" customWidth="1"/>
    <col min="8" max="11" width="3.28125" style="1064" customWidth="1"/>
    <col min="12" max="12" width="4.28125" style="1064" customWidth="1"/>
    <col min="13" max="13" width="3.28125" style="1064" customWidth="1"/>
    <col min="14" max="14" width="3.421875" style="1064" customWidth="1"/>
    <col min="15" max="15" width="5.57421875" style="1065" customWidth="1"/>
    <col min="16" max="51" width="3.28125" style="1064" customWidth="1"/>
    <col min="52" max="52" width="1.28515625" style="1064" customWidth="1"/>
    <col min="53" max="54" width="3.28125" style="1064" customWidth="1"/>
    <col min="55" max="16384" width="9.140625" style="1064" customWidth="1"/>
  </cols>
  <sheetData>
    <row r="1" spans="50:51" ht="13.5" thickBot="1">
      <c r="AX1" s="1066">
        <v>0</v>
      </c>
      <c r="AY1" s="1067">
        <v>1</v>
      </c>
    </row>
    <row r="2" spans="50:51" ht="12.75">
      <c r="AX2" s="1068" t="s">
        <v>1473</v>
      </c>
      <c r="AY2" s="1069"/>
    </row>
    <row r="3" spans="1:51" ht="16.5">
      <c r="A3" s="1070" t="s">
        <v>1405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1070"/>
      <c r="AO3" s="1070"/>
      <c r="AP3" s="1070"/>
      <c r="AQ3" s="1070"/>
      <c r="AR3" s="1070"/>
      <c r="AS3" s="1070"/>
      <c r="AT3" s="1070"/>
      <c r="AU3" s="1070"/>
      <c r="AV3" s="1070"/>
      <c r="AW3" s="1070"/>
      <c r="AX3" s="1070"/>
      <c r="AY3" s="1070"/>
    </row>
    <row r="4" spans="1:51" ht="16.5">
      <c r="A4" s="1070" t="s">
        <v>1406</v>
      </c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1070"/>
      <c r="AK4" s="1070"/>
      <c r="AL4" s="1070"/>
      <c r="AM4" s="1070"/>
      <c r="AN4" s="1070"/>
      <c r="AO4" s="1070"/>
      <c r="AP4" s="1070"/>
      <c r="AQ4" s="1070"/>
      <c r="AR4" s="1070"/>
      <c r="AS4" s="1070"/>
      <c r="AT4" s="1070"/>
      <c r="AU4" s="1070"/>
      <c r="AV4" s="1070"/>
      <c r="AW4" s="1070"/>
      <c r="AX4" s="1070"/>
      <c r="AY4" s="1070"/>
    </row>
    <row r="5" spans="40:51" ht="12.75">
      <c r="AN5" s="1071" t="s">
        <v>1476</v>
      </c>
      <c r="AO5" s="1071"/>
      <c r="AP5" s="1071"/>
      <c r="AQ5" s="1071"/>
      <c r="AR5" s="1071"/>
      <c r="AS5" s="1071"/>
      <c r="AT5" s="1071"/>
      <c r="AU5" s="1071"/>
      <c r="AV5" s="1071"/>
      <c r="AW5" s="1071"/>
      <c r="AX5" s="1071"/>
      <c r="AY5" s="1071"/>
    </row>
    <row r="6" ht="13.5" thickBot="1"/>
    <row r="7" spans="1:36" ht="15.75" customHeight="1" thickBot="1">
      <c r="A7" s="1066">
        <v>5</v>
      </c>
      <c r="B7" s="1072">
        <v>1</v>
      </c>
      <c r="C7" s="1072">
        <v>3</v>
      </c>
      <c r="D7" s="1072">
        <v>0</v>
      </c>
      <c r="E7" s="1072">
        <v>0</v>
      </c>
      <c r="F7" s="1067">
        <v>9</v>
      </c>
      <c r="H7" s="1066">
        <v>1</v>
      </c>
      <c r="I7" s="1072">
        <v>2</v>
      </c>
      <c r="J7" s="1072">
        <v>5</v>
      </c>
      <c r="K7" s="1067">
        <v>4</v>
      </c>
      <c r="M7" s="1066">
        <v>0</v>
      </c>
      <c r="N7" s="1067">
        <v>1</v>
      </c>
      <c r="O7" s="1073"/>
      <c r="P7" s="1066">
        <v>2</v>
      </c>
      <c r="Q7" s="1072">
        <v>8</v>
      </c>
      <c r="R7" s="1072">
        <v>0</v>
      </c>
      <c r="S7" s="1067">
        <v>0</v>
      </c>
      <c r="U7" s="1066">
        <v>8</v>
      </c>
      <c r="V7" s="1072">
        <v>4</v>
      </c>
      <c r="W7" s="1072">
        <v>1</v>
      </c>
      <c r="X7" s="1072">
        <v>1</v>
      </c>
      <c r="Y7" s="1072">
        <v>0</v>
      </c>
      <c r="Z7" s="1067">
        <v>5</v>
      </c>
      <c r="AB7" s="1074">
        <v>2</v>
      </c>
      <c r="AC7" s="1075">
        <v>1</v>
      </c>
      <c r="AE7" s="1076">
        <v>2</v>
      </c>
      <c r="AF7" s="1077">
        <v>0</v>
      </c>
      <c r="AG7" s="1077">
        <v>0</v>
      </c>
      <c r="AH7" s="1078">
        <v>9</v>
      </c>
      <c r="AJ7" s="1079">
        <v>3</v>
      </c>
    </row>
    <row r="8" spans="1:36" ht="25.5" customHeight="1">
      <c r="A8" s="1080" t="s">
        <v>1450</v>
      </c>
      <c r="B8" s="1080"/>
      <c r="C8" s="1080"/>
      <c r="D8" s="1080"/>
      <c r="E8" s="1080"/>
      <c r="F8" s="1080"/>
      <c r="G8" s="1081"/>
      <c r="H8" s="1080" t="s">
        <v>1451</v>
      </c>
      <c r="I8" s="1080"/>
      <c r="J8" s="1080"/>
      <c r="K8" s="1080"/>
      <c r="L8" s="1081"/>
      <c r="M8" s="1082" t="s">
        <v>1478</v>
      </c>
      <c r="N8" s="1082"/>
      <c r="O8" s="1083"/>
      <c r="P8" s="1082" t="s">
        <v>1685</v>
      </c>
      <c r="Q8" s="1082"/>
      <c r="R8" s="1082"/>
      <c r="S8" s="1082"/>
      <c r="T8" s="1081"/>
      <c r="U8" s="1080" t="s">
        <v>1454</v>
      </c>
      <c r="V8" s="1080"/>
      <c r="W8" s="1080"/>
      <c r="X8" s="1080"/>
      <c r="Y8" s="1080"/>
      <c r="Z8" s="1068"/>
      <c r="AB8" s="1080" t="s">
        <v>1480</v>
      </c>
      <c r="AC8" s="1080"/>
      <c r="AE8" s="1080" t="s">
        <v>1481</v>
      </c>
      <c r="AF8" s="1080"/>
      <c r="AG8" s="1080"/>
      <c r="AH8" s="1080"/>
      <c r="AJ8" s="1080" t="s">
        <v>1482</v>
      </c>
    </row>
    <row r="9" ht="13.5" thickBot="1">
      <c r="AV9" s="1084" t="s">
        <v>1483</v>
      </c>
    </row>
    <row r="10" spans="1:51" ht="38.25" customHeight="1">
      <c r="A10" s="1085" t="s">
        <v>1407</v>
      </c>
      <c r="B10" s="1086"/>
      <c r="C10" s="1086"/>
      <c r="D10" s="1086"/>
      <c r="E10" s="1086"/>
      <c r="F10" s="1086"/>
      <c r="G10" s="1086"/>
      <c r="H10" s="1086"/>
      <c r="I10" s="1086"/>
      <c r="J10" s="1086"/>
      <c r="K10" s="1086"/>
      <c r="L10" s="1086"/>
      <c r="M10" s="1086"/>
      <c r="N10" s="1087"/>
      <c r="O10" s="1088" t="s">
        <v>1485</v>
      </c>
      <c r="P10" s="1089" t="s">
        <v>1408</v>
      </c>
      <c r="Q10" s="1090"/>
      <c r="R10" s="1090"/>
      <c r="S10" s="1091"/>
      <c r="T10" s="1089" t="s">
        <v>1409</v>
      </c>
      <c r="U10" s="1090"/>
      <c r="V10" s="1090"/>
      <c r="W10" s="1091"/>
      <c r="X10" s="1089" t="s">
        <v>1410</v>
      </c>
      <c r="Y10" s="1090"/>
      <c r="Z10" s="1090"/>
      <c r="AA10" s="1091"/>
      <c r="AB10" s="1089" t="s">
        <v>1411</v>
      </c>
      <c r="AC10" s="1090"/>
      <c r="AD10" s="1090"/>
      <c r="AE10" s="1091"/>
      <c r="AF10" s="1089" t="s">
        <v>1412</v>
      </c>
      <c r="AG10" s="1090"/>
      <c r="AH10" s="1090"/>
      <c r="AI10" s="1091"/>
      <c r="AJ10" s="1089" t="s">
        <v>1413</v>
      </c>
      <c r="AK10" s="1090"/>
      <c r="AL10" s="1090"/>
      <c r="AM10" s="1091"/>
      <c r="AN10" s="1089" t="s">
        <v>1414</v>
      </c>
      <c r="AO10" s="1090"/>
      <c r="AP10" s="1090"/>
      <c r="AQ10" s="1091"/>
      <c r="AR10" s="1089" t="s">
        <v>1415</v>
      </c>
      <c r="AS10" s="1090"/>
      <c r="AT10" s="1090"/>
      <c r="AU10" s="1091"/>
      <c r="AV10" s="1089" t="s">
        <v>1416</v>
      </c>
      <c r="AW10" s="1090"/>
      <c r="AX10" s="1090"/>
      <c r="AY10" s="1091"/>
    </row>
    <row r="11" spans="1:51" ht="12.75">
      <c r="A11" s="1092"/>
      <c r="B11" s="1093"/>
      <c r="C11" s="1093"/>
      <c r="D11" s="1093"/>
      <c r="E11" s="1093"/>
      <c r="F11" s="1093"/>
      <c r="G11" s="1093"/>
      <c r="H11" s="1093"/>
      <c r="I11" s="1093"/>
      <c r="J11" s="1093"/>
      <c r="K11" s="1093"/>
      <c r="L11" s="1093"/>
      <c r="M11" s="1093"/>
      <c r="N11" s="1094"/>
      <c r="O11" s="1095"/>
      <c r="P11" s="1096"/>
      <c r="Q11" s="1097">
        <v>1</v>
      </c>
      <c r="R11" s="1098">
        <v>40</v>
      </c>
      <c r="S11" s="1099">
        <v>34</v>
      </c>
      <c r="T11" s="1100"/>
      <c r="U11" s="1097">
        <v>45</v>
      </c>
      <c r="V11" s="1097">
        <v>20</v>
      </c>
      <c r="W11" s="1101">
        <v>25</v>
      </c>
      <c r="X11" s="1096"/>
      <c r="Y11" s="1097">
        <v>45</v>
      </c>
      <c r="Z11" s="1097">
        <v>40</v>
      </c>
      <c r="AA11" s="1101">
        <v>18</v>
      </c>
      <c r="AB11" s="1100"/>
      <c r="AC11" s="1097">
        <v>63</v>
      </c>
      <c r="AD11" s="1097">
        <v>12</v>
      </c>
      <c r="AE11" s="1101">
        <v>11</v>
      </c>
      <c r="AF11" s="1100"/>
      <c r="AG11" s="1097">
        <v>70</v>
      </c>
      <c r="AH11" s="1097">
        <v>10</v>
      </c>
      <c r="AI11" s="1101">
        <v>15</v>
      </c>
      <c r="AJ11" s="1100"/>
      <c r="AK11" s="1097">
        <v>75</v>
      </c>
      <c r="AL11" s="1097">
        <v>11</v>
      </c>
      <c r="AM11" s="1101">
        <v>53</v>
      </c>
      <c r="AN11" s="1100"/>
      <c r="AO11" s="1097">
        <v>75</v>
      </c>
      <c r="AP11" s="1097">
        <v>11</v>
      </c>
      <c r="AQ11" s="1101">
        <v>64</v>
      </c>
      <c r="AR11" s="1100"/>
      <c r="AS11" s="1097">
        <v>75</v>
      </c>
      <c r="AT11" s="1097">
        <v>16</v>
      </c>
      <c r="AU11" s="1101">
        <v>70</v>
      </c>
      <c r="AV11" s="1100"/>
      <c r="AW11" s="1097">
        <v>75</v>
      </c>
      <c r="AX11" s="1097">
        <v>18</v>
      </c>
      <c r="AY11" s="1102">
        <v>45</v>
      </c>
    </row>
    <row r="12" spans="1:51" ht="12.75">
      <c r="A12" s="1103">
        <v>1</v>
      </c>
      <c r="B12" s="1104"/>
      <c r="C12" s="1104"/>
      <c r="D12" s="1104"/>
      <c r="E12" s="1105"/>
      <c r="F12" s="1105"/>
      <c r="G12" s="1105"/>
      <c r="H12" s="1105"/>
      <c r="I12" s="1105"/>
      <c r="J12" s="1105"/>
      <c r="K12" s="1105"/>
      <c r="L12" s="1105"/>
      <c r="M12" s="1105"/>
      <c r="N12" s="1105"/>
      <c r="O12" s="1106">
        <v>2</v>
      </c>
      <c r="P12" s="1105">
        <v>3</v>
      </c>
      <c r="Q12" s="1105"/>
      <c r="R12" s="1105"/>
      <c r="S12" s="1107"/>
      <c r="T12" s="1105">
        <v>4</v>
      </c>
      <c r="U12" s="1105"/>
      <c r="V12" s="1105"/>
      <c r="W12" s="1107"/>
      <c r="X12" s="1105">
        <v>5</v>
      </c>
      <c r="Y12" s="1105"/>
      <c r="Z12" s="1105"/>
      <c r="AA12" s="1107"/>
      <c r="AB12" s="1105">
        <v>6</v>
      </c>
      <c r="AC12" s="1105"/>
      <c r="AD12" s="1105"/>
      <c r="AE12" s="1107"/>
      <c r="AF12" s="1105">
        <v>7</v>
      </c>
      <c r="AG12" s="1105"/>
      <c r="AH12" s="1105"/>
      <c r="AI12" s="1107"/>
      <c r="AJ12" s="1105">
        <v>8</v>
      </c>
      <c r="AK12" s="1105"/>
      <c r="AL12" s="1105"/>
      <c r="AM12" s="1107"/>
      <c r="AN12" s="1105">
        <v>9</v>
      </c>
      <c r="AO12" s="1105"/>
      <c r="AP12" s="1105"/>
      <c r="AQ12" s="1107"/>
      <c r="AR12" s="1105">
        <v>10</v>
      </c>
      <c r="AS12" s="1105"/>
      <c r="AT12" s="1105"/>
      <c r="AU12" s="1107"/>
      <c r="AV12" s="1105">
        <v>11</v>
      </c>
      <c r="AW12" s="1105"/>
      <c r="AX12" s="1105"/>
      <c r="AY12" s="1108"/>
    </row>
    <row r="13" spans="1:51" ht="19.5" customHeight="1">
      <c r="A13" s="1109" t="s">
        <v>751</v>
      </c>
      <c r="B13" s="1110"/>
      <c r="C13" s="1110"/>
      <c r="D13" s="1110"/>
      <c r="E13" s="1110"/>
      <c r="F13" s="1110"/>
      <c r="G13" s="1110"/>
      <c r="H13" s="1110"/>
      <c r="I13" s="1110"/>
      <c r="J13" s="1110"/>
      <c r="K13" s="1110"/>
      <c r="L13" s="1110"/>
      <c r="M13" s="1110"/>
      <c r="N13" s="1110"/>
      <c r="O13" s="1111" t="s">
        <v>1491</v>
      </c>
      <c r="P13" s="1112"/>
      <c r="Q13" s="1112"/>
      <c r="R13" s="1112"/>
      <c r="S13" s="1112"/>
      <c r="T13" s="1112"/>
      <c r="U13" s="1112"/>
      <c r="V13" s="1112"/>
      <c r="W13" s="1112"/>
      <c r="X13" s="1112"/>
      <c r="Y13" s="1112"/>
      <c r="Z13" s="1112"/>
      <c r="AA13" s="1112"/>
      <c r="AB13" s="1112"/>
      <c r="AC13" s="1112"/>
      <c r="AD13" s="1112"/>
      <c r="AE13" s="1112"/>
      <c r="AF13" s="1112"/>
      <c r="AG13" s="1112"/>
      <c r="AH13" s="1112"/>
      <c r="AI13" s="1112"/>
      <c r="AJ13" s="1112">
        <v>579830</v>
      </c>
      <c r="AK13" s="1112"/>
      <c r="AL13" s="1112"/>
      <c r="AM13" s="1112"/>
      <c r="AN13" s="1112"/>
      <c r="AO13" s="1112"/>
      <c r="AP13" s="1112"/>
      <c r="AQ13" s="1112"/>
      <c r="AR13" s="1112"/>
      <c r="AS13" s="1112"/>
      <c r="AT13" s="1112"/>
      <c r="AU13" s="1112"/>
      <c r="AV13" s="1112"/>
      <c r="AW13" s="1112"/>
      <c r="AX13" s="1112"/>
      <c r="AY13" s="1112"/>
    </row>
    <row r="14" spans="1:51" ht="19.5" customHeight="1">
      <c r="A14" s="1109" t="s">
        <v>752</v>
      </c>
      <c r="B14" s="1110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1" t="s">
        <v>1493</v>
      </c>
      <c r="P14" s="1112"/>
      <c r="Q14" s="1112"/>
      <c r="R14" s="1112"/>
      <c r="S14" s="1112"/>
      <c r="T14" s="1112"/>
      <c r="U14" s="1112"/>
      <c r="V14" s="1112"/>
      <c r="W14" s="1112"/>
      <c r="X14" s="1112"/>
      <c r="Y14" s="1112"/>
      <c r="Z14" s="1112"/>
      <c r="AA14" s="1112"/>
      <c r="AB14" s="1112"/>
      <c r="AC14" s="1112"/>
      <c r="AD14" s="1112"/>
      <c r="AE14" s="1112"/>
      <c r="AF14" s="1112"/>
      <c r="AG14" s="1112"/>
      <c r="AH14" s="1112"/>
      <c r="AI14" s="1112"/>
      <c r="AJ14" s="1112">
        <v>316459</v>
      </c>
      <c r="AK14" s="1112"/>
      <c r="AL14" s="1112"/>
      <c r="AM14" s="1112"/>
      <c r="AN14" s="1112"/>
      <c r="AO14" s="1112"/>
      <c r="AP14" s="1112"/>
      <c r="AQ14" s="1112"/>
      <c r="AR14" s="1112"/>
      <c r="AS14" s="1112"/>
      <c r="AT14" s="1112"/>
      <c r="AU14" s="1112"/>
      <c r="AV14" s="1112"/>
      <c r="AW14" s="1112"/>
      <c r="AX14" s="1112"/>
      <c r="AY14" s="1112"/>
    </row>
    <row r="15" spans="1:51" ht="19.5" customHeight="1">
      <c r="A15" s="1109" t="s">
        <v>753</v>
      </c>
      <c r="B15" s="1110"/>
      <c r="C15" s="1110"/>
      <c r="D15" s="1110"/>
      <c r="E15" s="1110"/>
      <c r="F15" s="1110"/>
      <c r="G15" s="1110"/>
      <c r="H15" s="1110"/>
      <c r="I15" s="1110"/>
      <c r="J15" s="1110"/>
      <c r="K15" s="1110"/>
      <c r="L15" s="1110"/>
      <c r="M15" s="1110"/>
      <c r="N15" s="1110"/>
      <c r="O15" s="1111" t="s">
        <v>1495</v>
      </c>
      <c r="P15" s="1112"/>
      <c r="Q15" s="1112"/>
      <c r="R15" s="1112"/>
      <c r="S15" s="1112"/>
      <c r="T15" s="1112"/>
      <c r="U15" s="1112"/>
      <c r="V15" s="1112"/>
      <c r="W15" s="1112"/>
      <c r="X15" s="1112"/>
      <c r="Y15" s="1112"/>
      <c r="Z15" s="1112"/>
      <c r="AA15" s="1112"/>
      <c r="AB15" s="1112"/>
      <c r="AC15" s="1112"/>
      <c r="AD15" s="1112"/>
      <c r="AE15" s="1112"/>
      <c r="AF15" s="1112"/>
      <c r="AG15" s="1112"/>
      <c r="AH15" s="1112"/>
      <c r="AI15" s="1112"/>
      <c r="AJ15" s="1112">
        <v>102242</v>
      </c>
      <c r="AK15" s="1112"/>
      <c r="AL15" s="1112"/>
      <c r="AM15" s="1112"/>
      <c r="AN15" s="1112">
        <v>26636</v>
      </c>
      <c r="AO15" s="1112"/>
      <c r="AP15" s="1112"/>
      <c r="AQ15" s="1112"/>
      <c r="AR15" s="1112"/>
      <c r="AS15" s="1112"/>
      <c r="AT15" s="1112"/>
      <c r="AU15" s="1112"/>
      <c r="AV15" s="1112"/>
      <c r="AW15" s="1112"/>
      <c r="AX15" s="1112"/>
      <c r="AY15" s="1112"/>
    </row>
    <row r="16" spans="1:51" s="1117" customFormat="1" ht="19.5" customHeight="1">
      <c r="A16" s="1113" t="s">
        <v>1417</v>
      </c>
      <c r="B16" s="1114"/>
      <c r="C16" s="1114"/>
      <c r="D16" s="1114"/>
      <c r="E16" s="1114"/>
      <c r="F16" s="1114"/>
      <c r="G16" s="1114"/>
      <c r="H16" s="1114"/>
      <c r="I16" s="1114"/>
      <c r="J16" s="1114"/>
      <c r="K16" s="1114"/>
      <c r="L16" s="1114"/>
      <c r="M16" s="1114"/>
      <c r="N16" s="1114"/>
      <c r="O16" s="1115" t="s">
        <v>1497</v>
      </c>
      <c r="P16" s="1116">
        <f>SUM(P13:S15)</f>
        <v>0</v>
      </c>
      <c r="Q16" s="1116"/>
      <c r="R16" s="1116"/>
      <c r="S16" s="1116"/>
      <c r="T16" s="1116">
        <f>SUM(T13:W15)</f>
        <v>0</v>
      </c>
      <c r="U16" s="1116"/>
      <c r="V16" s="1116"/>
      <c r="W16" s="1116"/>
      <c r="X16" s="1116">
        <f>SUM(X13:AA15)</f>
        <v>0</v>
      </c>
      <c r="Y16" s="1116"/>
      <c r="Z16" s="1116"/>
      <c r="AA16" s="1116"/>
      <c r="AB16" s="1116">
        <f>SUM(AB13:AE15)</f>
        <v>0</v>
      </c>
      <c r="AC16" s="1116"/>
      <c r="AD16" s="1116"/>
      <c r="AE16" s="1116"/>
      <c r="AF16" s="1116">
        <f>SUM(AF13:AI15)</f>
        <v>0</v>
      </c>
      <c r="AG16" s="1116"/>
      <c r="AH16" s="1116"/>
      <c r="AI16" s="1116"/>
      <c r="AJ16" s="1116">
        <f>SUM(AJ13:AM15)</f>
        <v>998531</v>
      </c>
      <c r="AK16" s="1116"/>
      <c r="AL16" s="1116"/>
      <c r="AM16" s="1116"/>
      <c r="AN16" s="1116">
        <f>SUM(AN13:AQ15)</f>
        <v>26636</v>
      </c>
      <c r="AO16" s="1116"/>
      <c r="AP16" s="1116"/>
      <c r="AQ16" s="1116"/>
      <c r="AR16" s="1116">
        <f>SUM(AR13:AU15)</f>
        <v>0</v>
      </c>
      <c r="AS16" s="1116"/>
      <c r="AT16" s="1116"/>
      <c r="AU16" s="1116"/>
      <c r="AV16" s="1116">
        <f>SUM(AV13:AY15)</f>
        <v>0</v>
      </c>
      <c r="AW16" s="1116"/>
      <c r="AX16" s="1116"/>
      <c r="AY16" s="1116"/>
    </row>
    <row r="17" spans="1:51" ht="19.5" customHeight="1">
      <c r="A17" s="1109" t="s">
        <v>754</v>
      </c>
      <c r="B17" s="1110"/>
      <c r="C17" s="1110"/>
      <c r="D17" s="1110"/>
      <c r="E17" s="1110"/>
      <c r="F17" s="1110"/>
      <c r="G17" s="1110"/>
      <c r="H17" s="1110"/>
      <c r="I17" s="1110"/>
      <c r="J17" s="1110"/>
      <c r="K17" s="1110"/>
      <c r="L17" s="1110"/>
      <c r="M17" s="1110"/>
      <c r="N17" s="1110"/>
      <c r="O17" s="1111" t="s">
        <v>1499</v>
      </c>
      <c r="P17" s="1112"/>
      <c r="Q17" s="1112"/>
      <c r="R17" s="1112"/>
      <c r="S17" s="1112"/>
      <c r="T17" s="1112"/>
      <c r="U17" s="1112"/>
      <c r="V17" s="1112"/>
      <c r="W17" s="1112"/>
      <c r="X17" s="1112"/>
      <c r="Y17" s="1112"/>
      <c r="Z17" s="1112"/>
      <c r="AA17" s="1112"/>
      <c r="AB17" s="1112"/>
      <c r="AC17" s="1112"/>
      <c r="AD17" s="1112"/>
      <c r="AE17" s="1112"/>
      <c r="AF17" s="1112"/>
      <c r="AG17" s="1112"/>
      <c r="AH17" s="1112"/>
      <c r="AI17" s="1112"/>
      <c r="AJ17" s="1112">
        <v>310407</v>
      </c>
      <c r="AK17" s="1112"/>
      <c r="AL17" s="1112"/>
      <c r="AM17" s="1112"/>
      <c r="AN17" s="1112">
        <v>6213</v>
      </c>
      <c r="AO17" s="1112"/>
      <c r="AP17" s="1112"/>
      <c r="AQ17" s="1112"/>
      <c r="AR17" s="1112"/>
      <c r="AS17" s="1112"/>
      <c r="AT17" s="1112"/>
      <c r="AU17" s="1112"/>
      <c r="AV17" s="1112"/>
      <c r="AW17" s="1112"/>
      <c r="AX17" s="1112"/>
      <c r="AY17" s="1112"/>
    </row>
    <row r="18" spans="1:51" ht="19.5" customHeight="1">
      <c r="A18" s="1118" t="s">
        <v>755</v>
      </c>
      <c r="B18" s="1119"/>
      <c r="C18" s="1119"/>
      <c r="D18" s="1119"/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  <c r="O18" s="1111" t="s">
        <v>1501</v>
      </c>
      <c r="P18" s="1112">
        <v>350000</v>
      </c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2"/>
      <c r="AB18" s="1112">
        <v>216000</v>
      </c>
      <c r="AC18" s="1112"/>
      <c r="AD18" s="1112"/>
      <c r="AE18" s="1112"/>
      <c r="AF18" s="1112">
        <v>2456903</v>
      </c>
      <c r="AG18" s="1112"/>
      <c r="AH18" s="1112"/>
      <c r="AI18" s="1112"/>
      <c r="AJ18" s="1112">
        <v>1428623</v>
      </c>
      <c r="AK18" s="1112"/>
      <c r="AL18" s="1112"/>
      <c r="AM18" s="1112"/>
      <c r="AN18" s="1112">
        <v>15489</v>
      </c>
      <c r="AO18" s="1112"/>
      <c r="AP18" s="1112"/>
      <c r="AQ18" s="1112"/>
      <c r="AR18" s="1112">
        <v>4500</v>
      </c>
      <c r="AS18" s="1112"/>
      <c r="AT18" s="1112"/>
      <c r="AU18" s="1112"/>
      <c r="AV18" s="1112">
        <v>257927</v>
      </c>
      <c r="AW18" s="1112"/>
      <c r="AX18" s="1112"/>
      <c r="AY18" s="1112"/>
    </row>
    <row r="19" spans="1:51" ht="19.5" customHeight="1">
      <c r="A19" s="1109" t="s">
        <v>756</v>
      </c>
      <c r="B19" s="1110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1" t="s">
        <v>1503</v>
      </c>
      <c r="P19" s="1112"/>
      <c r="Q19" s="1112"/>
      <c r="R19" s="1112"/>
      <c r="S19" s="1112"/>
      <c r="T19" s="1112"/>
      <c r="U19" s="1112"/>
      <c r="V19" s="1112"/>
      <c r="W19" s="1112"/>
      <c r="X19" s="1112"/>
      <c r="Y19" s="1112"/>
      <c r="Z19" s="1112"/>
      <c r="AA19" s="1112"/>
      <c r="AB19" s="1112"/>
      <c r="AC19" s="1112"/>
      <c r="AD19" s="1112"/>
      <c r="AE19" s="1112"/>
      <c r="AF19" s="1112">
        <v>3140</v>
      </c>
      <c r="AG19" s="1112"/>
      <c r="AH19" s="1112"/>
      <c r="AI19" s="1112"/>
      <c r="AJ19" s="1112">
        <v>21800</v>
      </c>
      <c r="AK19" s="1112"/>
      <c r="AL19" s="1112"/>
      <c r="AM19" s="1112"/>
      <c r="AN19" s="1112"/>
      <c r="AO19" s="1112"/>
      <c r="AP19" s="1112"/>
      <c r="AQ19" s="1112"/>
      <c r="AR19" s="1112"/>
      <c r="AS19" s="1112"/>
      <c r="AT19" s="1112"/>
      <c r="AU19" s="1112"/>
      <c r="AV19" s="1112"/>
      <c r="AW19" s="1112"/>
      <c r="AX19" s="1112"/>
      <c r="AY19" s="1112"/>
    </row>
    <row r="20" spans="1:51" s="1065" customFormat="1" ht="26.25" customHeight="1">
      <c r="A20" s="1120" t="s">
        <v>757</v>
      </c>
      <c r="B20" s="1121"/>
      <c r="C20" s="1121"/>
      <c r="D20" s="1121"/>
      <c r="E20" s="1121"/>
      <c r="F20" s="1121"/>
      <c r="G20" s="1121"/>
      <c r="H20" s="1121"/>
      <c r="I20" s="1121"/>
      <c r="J20" s="1121"/>
      <c r="K20" s="1121"/>
      <c r="L20" s="1121"/>
      <c r="M20" s="1121"/>
      <c r="N20" s="1121"/>
      <c r="O20" s="1111" t="s">
        <v>1505</v>
      </c>
      <c r="P20" s="1122" t="s">
        <v>1853</v>
      </c>
      <c r="Q20" s="1123"/>
      <c r="R20" s="1123"/>
      <c r="S20" s="1123"/>
      <c r="T20" s="1122" t="s">
        <v>1853</v>
      </c>
      <c r="U20" s="1123"/>
      <c r="V20" s="1123"/>
      <c r="W20" s="1123"/>
      <c r="X20" s="1122" t="s">
        <v>1853</v>
      </c>
      <c r="Y20" s="1123"/>
      <c r="Z20" s="1123"/>
      <c r="AA20" s="1123"/>
      <c r="AB20" s="1122" t="s">
        <v>1853</v>
      </c>
      <c r="AC20" s="1123"/>
      <c r="AD20" s="1123"/>
      <c r="AE20" s="1123"/>
      <c r="AF20" s="1122" t="s">
        <v>1853</v>
      </c>
      <c r="AG20" s="1123"/>
      <c r="AH20" s="1123"/>
      <c r="AI20" s="1123"/>
      <c r="AJ20" s="1122" t="s">
        <v>1853</v>
      </c>
      <c r="AK20" s="1123"/>
      <c r="AL20" s="1123"/>
      <c r="AM20" s="1123"/>
      <c r="AN20" s="1122" t="s">
        <v>1853</v>
      </c>
      <c r="AO20" s="1123"/>
      <c r="AP20" s="1123"/>
      <c r="AQ20" s="1123"/>
      <c r="AR20" s="1122" t="s">
        <v>1853</v>
      </c>
      <c r="AS20" s="1123"/>
      <c r="AT20" s="1123"/>
      <c r="AU20" s="1123"/>
      <c r="AV20" s="1122" t="s">
        <v>1853</v>
      </c>
      <c r="AW20" s="1123"/>
      <c r="AX20" s="1123"/>
      <c r="AY20" s="1123"/>
    </row>
    <row r="21" spans="1:51" ht="26.25" customHeight="1">
      <c r="A21" s="1120" t="s">
        <v>758</v>
      </c>
      <c r="B21" s="1121"/>
      <c r="C21" s="1121"/>
      <c r="D21" s="1121"/>
      <c r="E21" s="1121"/>
      <c r="F21" s="1121"/>
      <c r="G21" s="1121"/>
      <c r="H21" s="1121"/>
      <c r="I21" s="1121"/>
      <c r="J21" s="1121"/>
      <c r="K21" s="1121"/>
      <c r="L21" s="1121"/>
      <c r="M21" s="1121"/>
      <c r="N21" s="1121"/>
      <c r="O21" s="1111" t="s">
        <v>1507</v>
      </c>
      <c r="P21" s="1122" t="s">
        <v>1853</v>
      </c>
      <c r="Q21" s="1123"/>
      <c r="R21" s="1123"/>
      <c r="S21" s="1123"/>
      <c r="T21" s="1122" t="s">
        <v>1853</v>
      </c>
      <c r="U21" s="1123"/>
      <c r="V21" s="1123"/>
      <c r="W21" s="1123"/>
      <c r="X21" s="1122" t="s">
        <v>1853</v>
      </c>
      <c r="Y21" s="1123"/>
      <c r="Z21" s="1123"/>
      <c r="AA21" s="1123"/>
      <c r="AB21" s="1122" t="s">
        <v>1853</v>
      </c>
      <c r="AC21" s="1123"/>
      <c r="AD21" s="1123"/>
      <c r="AE21" s="1123"/>
      <c r="AF21" s="1122" t="s">
        <v>1853</v>
      </c>
      <c r="AG21" s="1123"/>
      <c r="AH21" s="1123"/>
      <c r="AI21" s="1123"/>
      <c r="AJ21" s="1122" t="s">
        <v>1853</v>
      </c>
      <c r="AK21" s="1123"/>
      <c r="AL21" s="1123"/>
      <c r="AM21" s="1123"/>
      <c r="AN21" s="1122" t="s">
        <v>1853</v>
      </c>
      <c r="AO21" s="1123"/>
      <c r="AP21" s="1123"/>
      <c r="AQ21" s="1123"/>
      <c r="AR21" s="1122" t="s">
        <v>1853</v>
      </c>
      <c r="AS21" s="1123"/>
      <c r="AT21" s="1123"/>
      <c r="AU21" s="1123"/>
      <c r="AV21" s="1122" t="s">
        <v>1853</v>
      </c>
      <c r="AW21" s="1123"/>
      <c r="AX21" s="1123"/>
      <c r="AY21" s="1123"/>
    </row>
    <row r="22" spans="1:51" ht="39" customHeight="1">
      <c r="A22" s="1120" t="s">
        <v>759</v>
      </c>
      <c r="B22" s="1121"/>
      <c r="C22" s="1121"/>
      <c r="D22" s="1121"/>
      <c r="E22" s="1121"/>
      <c r="F22" s="1121"/>
      <c r="G22" s="1121"/>
      <c r="H22" s="1121"/>
      <c r="I22" s="1121"/>
      <c r="J22" s="1121"/>
      <c r="K22" s="1121"/>
      <c r="L22" s="1121"/>
      <c r="M22" s="1121"/>
      <c r="N22" s="1121"/>
      <c r="O22" s="1111" t="s">
        <v>1509</v>
      </c>
      <c r="P22" s="1122" t="s">
        <v>1853</v>
      </c>
      <c r="Q22" s="1123"/>
      <c r="R22" s="1123"/>
      <c r="S22" s="1123"/>
      <c r="T22" s="1122" t="s">
        <v>1853</v>
      </c>
      <c r="U22" s="1123"/>
      <c r="V22" s="1123"/>
      <c r="W22" s="1123"/>
      <c r="X22" s="1122" t="s">
        <v>1853</v>
      </c>
      <c r="Y22" s="1123"/>
      <c r="Z22" s="1123"/>
      <c r="AA22" s="1123"/>
      <c r="AB22" s="1122" t="s">
        <v>1853</v>
      </c>
      <c r="AC22" s="1123"/>
      <c r="AD22" s="1123"/>
      <c r="AE22" s="1123"/>
      <c r="AF22" s="1122" t="s">
        <v>1853</v>
      </c>
      <c r="AG22" s="1123"/>
      <c r="AH22" s="1123"/>
      <c r="AI22" s="1123"/>
      <c r="AJ22" s="1122" t="s">
        <v>1853</v>
      </c>
      <c r="AK22" s="1123"/>
      <c r="AL22" s="1123"/>
      <c r="AM22" s="1123"/>
      <c r="AN22" s="1122" t="s">
        <v>1853</v>
      </c>
      <c r="AO22" s="1123"/>
      <c r="AP22" s="1123"/>
      <c r="AQ22" s="1123"/>
      <c r="AR22" s="1122" t="s">
        <v>1853</v>
      </c>
      <c r="AS22" s="1123"/>
      <c r="AT22" s="1123"/>
      <c r="AU22" s="1123"/>
      <c r="AV22" s="1122" t="s">
        <v>1853</v>
      </c>
      <c r="AW22" s="1123"/>
      <c r="AX22" s="1123"/>
      <c r="AY22" s="1123"/>
    </row>
    <row r="23" spans="1:51" ht="40.5" customHeight="1">
      <c r="A23" s="1120" t="s">
        <v>760</v>
      </c>
      <c r="B23" s="1121"/>
      <c r="C23" s="1121"/>
      <c r="D23" s="1121"/>
      <c r="E23" s="1121"/>
      <c r="F23" s="1121"/>
      <c r="G23" s="1121"/>
      <c r="H23" s="1121"/>
      <c r="I23" s="1121"/>
      <c r="J23" s="1121"/>
      <c r="K23" s="1121"/>
      <c r="L23" s="1121"/>
      <c r="M23" s="1121"/>
      <c r="N23" s="1121"/>
      <c r="O23" s="1111" t="s">
        <v>1511</v>
      </c>
      <c r="P23" s="1122" t="s">
        <v>1853</v>
      </c>
      <c r="Q23" s="1123"/>
      <c r="R23" s="1123"/>
      <c r="S23" s="1123"/>
      <c r="T23" s="1122" t="s">
        <v>1853</v>
      </c>
      <c r="U23" s="1123"/>
      <c r="V23" s="1123"/>
      <c r="W23" s="1123"/>
      <c r="X23" s="1122" t="s">
        <v>1853</v>
      </c>
      <c r="Y23" s="1123"/>
      <c r="Z23" s="1123"/>
      <c r="AA23" s="1123"/>
      <c r="AB23" s="1122" t="s">
        <v>1853</v>
      </c>
      <c r="AC23" s="1123"/>
      <c r="AD23" s="1123"/>
      <c r="AE23" s="1123"/>
      <c r="AF23" s="1122" t="s">
        <v>1853</v>
      </c>
      <c r="AG23" s="1123"/>
      <c r="AH23" s="1123"/>
      <c r="AI23" s="1123"/>
      <c r="AJ23" s="1122" t="s">
        <v>1853</v>
      </c>
      <c r="AK23" s="1123"/>
      <c r="AL23" s="1123"/>
      <c r="AM23" s="1123"/>
      <c r="AN23" s="1122" t="s">
        <v>1853</v>
      </c>
      <c r="AO23" s="1123"/>
      <c r="AP23" s="1123"/>
      <c r="AQ23" s="1123"/>
      <c r="AR23" s="1122" t="s">
        <v>1853</v>
      </c>
      <c r="AS23" s="1123"/>
      <c r="AT23" s="1123"/>
      <c r="AU23" s="1123"/>
      <c r="AV23" s="1122" t="s">
        <v>1853</v>
      </c>
      <c r="AW23" s="1123"/>
      <c r="AX23" s="1123"/>
      <c r="AY23" s="1123"/>
    </row>
    <row r="24" spans="1:51" ht="26.25" customHeight="1">
      <c r="A24" s="1124" t="s">
        <v>761</v>
      </c>
      <c r="B24" s="1125"/>
      <c r="C24" s="1125"/>
      <c r="D24" s="1125"/>
      <c r="E24" s="1125"/>
      <c r="F24" s="1125"/>
      <c r="G24" s="1125"/>
      <c r="H24" s="1125"/>
      <c r="I24" s="1125"/>
      <c r="J24" s="1125"/>
      <c r="K24" s="1125"/>
      <c r="L24" s="1125"/>
      <c r="M24" s="1125"/>
      <c r="N24" s="1125"/>
      <c r="O24" s="1111" t="s">
        <v>1513</v>
      </c>
      <c r="P24" s="1122" t="s">
        <v>1853</v>
      </c>
      <c r="Q24" s="1123"/>
      <c r="R24" s="1123"/>
      <c r="S24" s="1123"/>
      <c r="T24" s="1122" t="s">
        <v>1853</v>
      </c>
      <c r="U24" s="1123"/>
      <c r="V24" s="1123"/>
      <c r="W24" s="1123"/>
      <c r="X24" s="1122" t="s">
        <v>1853</v>
      </c>
      <c r="Y24" s="1123"/>
      <c r="Z24" s="1123"/>
      <c r="AA24" s="1123"/>
      <c r="AB24" s="1122" t="s">
        <v>1853</v>
      </c>
      <c r="AC24" s="1123"/>
      <c r="AD24" s="1123"/>
      <c r="AE24" s="1123"/>
      <c r="AF24" s="1122" t="s">
        <v>1853</v>
      </c>
      <c r="AG24" s="1123"/>
      <c r="AH24" s="1123"/>
      <c r="AI24" s="1123"/>
      <c r="AJ24" s="1122" t="s">
        <v>1853</v>
      </c>
      <c r="AK24" s="1123"/>
      <c r="AL24" s="1123"/>
      <c r="AM24" s="1123"/>
      <c r="AN24" s="1122" t="s">
        <v>1853</v>
      </c>
      <c r="AO24" s="1123"/>
      <c r="AP24" s="1123"/>
      <c r="AQ24" s="1123"/>
      <c r="AR24" s="1122" t="s">
        <v>1853</v>
      </c>
      <c r="AS24" s="1123"/>
      <c r="AT24" s="1123"/>
      <c r="AU24" s="1123"/>
      <c r="AV24" s="1122" t="s">
        <v>1853</v>
      </c>
      <c r="AW24" s="1123"/>
      <c r="AX24" s="1123"/>
      <c r="AY24" s="1123"/>
    </row>
    <row r="25" spans="1:51" ht="26.25" customHeight="1">
      <c r="A25" s="1124" t="s">
        <v>762</v>
      </c>
      <c r="B25" s="1125"/>
      <c r="C25" s="1125"/>
      <c r="D25" s="1125"/>
      <c r="E25" s="1125"/>
      <c r="F25" s="1125"/>
      <c r="G25" s="1125"/>
      <c r="H25" s="1125"/>
      <c r="I25" s="1125"/>
      <c r="J25" s="1125"/>
      <c r="K25" s="1125"/>
      <c r="L25" s="1125"/>
      <c r="M25" s="1125"/>
      <c r="N25" s="1125"/>
      <c r="O25" s="1111" t="s">
        <v>1515</v>
      </c>
      <c r="P25" s="1122" t="s">
        <v>1853</v>
      </c>
      <c r="Q25" s="1123"/>
      <c r="R25" s="1123"/>
      <c r="S25" s="1123"/>
      <c r="T25" s="1122" t="s">
        <v>1853</v>
      </c>
      <c r="U25" s="1123"/>
      <c r="V25" s="1123"/>
      <c r="W25" s="1123"/>
      <c r="X25" s="1122" t="s">
        <v>1853</v>
      </c>
      <c r="Y25" s="1123"/>
      <c r="Z25" s="1123"/>
      <c r="AA25" s="1123"/>
      <c r="AB25" s="1122" t="s">
        <v>1853</v>
      </c>
      <c r="AC25" s="1123"/>
      <c r="AD25" s="1123"/>
      <c r="AE25" s="1123"/>
      <c r="AF25" s="1122" t="s">
        <v>1853</v>
      </c>
      <c r="AG25" s="1123"/>
      <c r="AH25" s="1123"/>
      <c r="AI25" s="1123"/>
      <c r="AJ25" s="1122" t="s">
        <v>1853</v>
      </c>
      <c r="AK25" s="1123"/>
      <c r="AL25" s="1123"/>
      <c r="AM25" s="1123"/>
      <c r="AN25" s="1122" t="s">
        <v>1853</v>
      </c>
      <c r="AO25" s="1123"/>
      <c r="AP25" s="1123"/>
      <c r="AQ25" s="1123"/>
      <c r="AR25" s="1122" t="s">
        <v>1853</v>
      </c>
      <c r="AS25" s="1123"/>
      <c r="AT25" s="1123"/>
      <c r="AU25" s="1123"/>
      <c r="AV25" s="1122" t="s">
        <v>1853</v>
      </c>
      <c r="AW25" s="1123"/>
      <c r="AX25" s="1123"/>
      <c r="AY25" s="1123"/>
    </row>
    <row r="26" spans="1:51" ht="26.25" customHeight="1">
      <c r="A26" s="1124" t="s">
        <v>763</v>
      </c>
      <c r="B26" s="1125"/>
      <c r="C26" s="1125"/>
      <c r="D26" s="1125"/>
      <c r="E26" s="1125"/>
      <c r="F26" s="1125"/>
      <c r="G26" s="1125"/>
      <c r="H26" s="1125"/>
      <c r="I26" s="1125"/>
      <c r="J26" s="1125"/>
      <c r="K26" s="1125"/>
      <c r="L26" s="1125"/>
      <c r="M26" s="1125"/>
      <c r="N26" s="1125"/>
      <c r="O26" s="1111" t="s">
        <v>1517</v>
      </c>
      <c r="P26" s="1122" t="s">
        <v>1853</v>
      </c>
      <c r="Q26" s="1123"/>
      <c r="R26" s="1123"/>
      <c r="S26" s="1123"/>
      <c r="T26" s="1122" t="s">
        <v>1853</v>
      </c>
      <c r="U26" s="1123"/>
      <c r="V26" s="1123"/>
      <c r="W26" s="1123"/>
      <c r="X26" s="1122" t="s">
        <v>1853</v>
      </c>
      <c r="Y26" s="1123"/>
      <c r="Z26" s="1123"/>
      <c r="AA26" s="1123"/>
      <c r="AB26" s="1122" t="s">
        <v>1853</v>
      </c>
      <c r="AC26" s="1123"/>
      <c r="AD26" s="1123"/>
      <c r="AE26" s="1123"/>
      <c r="AF26" s="1122" t="s">
        <v>1853</v>
      </c>
      <c r="AG26" s="1123"/>
      <c r="AH26" s="1123"/>
      <c r="AI26" s="1123"/>
      <c r="AJ26" s="1122" t="s">
        <v>1853</v>
      </c>
      <c r="AK26" s="1123"/>
      <c r="AL26" s="1123"/>
      <c r="AM26" s="1123"/>
      <c r="AN26" s="1122" t="s">
        <v>1853</v>
      </c>
      <c r="AO26" s="1123"/>
      <c r="AP26" s="1123"/>
      <c r="AQ26" s="1123"/>
      <c r="AR26" s="1122" t="s">
        <v>1853</v>
      </c>
      <c r="AS26" s="1123"/>
      <c r="AT26" s="1123"/>
      <c r="AU26" s="1123"/>
      <c r="AV26" s="1122" t="s">
        <v>1853</v>
      </c>
      <c r="AW26" s="1123"/>
      <c r="AX26" s="1123"/>
      <c r="AY26" s="1123"/>
    </row>
    <row r="27" spans="1:51" ht="26.25" customHeight="1">
      <c r="A27" s="1124" t="s">
        <v>764</v>
      </c>
      <c r="B27" s="1125"/>
      <c r="C27" s="1125"/>
      <c r="D27" s="1125"/>
      <c r="E27" s="1125"/>
      <c r="F27" s="1125"/>
      <c r="G27" s="1125"/>
      <c r="H27" s="1125"/>
      <c r="I27" s="1125"/>
      <c r="J27" s="1125"/>
      <c r="K27" s="1125"/>
      <c r="L27" s="1125"/>
      <c r="M27" s="1125"/>
      <c r="N27" s="1125"/>
      <c r="O27" s="1111" t="s">
        <v>1519</v>
      </c>
      <c r="P27" s="1122" t="s">
        <v>1853</v>
      </c>
      <c r="Q27" s="1123"/>
      <c r="R27" s="1123"/>
      <c r="S27" s="1123"/>
      <c r="T27" s="1122" t="s">
        <v>1853</v>
      </c>
      <c r="U27" s="1123"/>
      <c r="V27" s="1123"/>
      <c r="W27" s="1123"/>
      <c r="X27" s="1122" t="s">
        <v>1853</v>
      </c>
      <c r="Y27" s="1123"/>
      <c r="Z27" s="1123"/>
      <c r="AA27" s="1123"/>
      <c r="AB27" s="1122" t="s">
        <v>1853</v>
      </c>
      <c r="AC27" s="1123"/>
      <c r="AD27" s="1123"/>
      <c r="AE27" s="1123"/>
      <c r="AF27" s="1122" t="s">
        <v>1853</v>
      </c>
      <c r="AG27" s="1123"/>
      <c r="AH27" s="1123"/>
      <c r="AI27" s="1123"/>
      <c r="AJ27" s="1122" t="s">
        <v>1853</v>
      </c>
      <c r="AK27" s="1123"/>
      <c r="AL27" s="1123"/>
      <c r="AM27" s="1123"/>
      <c r="AN27" s="1122" t="s">
        <v>1853</v>
      </c>
      <c r="AO27" s="1123"/>
      <c r="AP27" s="1123"/>
      <c r="AQ27" s="1123"/>
      <c r="AR27" s="1122" t="s">
        <v>1853</v>
      </c>
      <c r="AS27" s="1123"/>
      <c r="AT27" s="1123"/>
      <c r="AU27" s="1123"/>
      <c r="AV27" s="1122" t="s">
        <v>1853</v>
      </c>
      <c r="AW27" s="1123"/>
      <c r="AX27" s="1123"/>
      <c r="AY27" s="1123"/>
    </row>
    <row r="28" spans="1:51" ht="26.25" customHeight="1">
      <c r="A28" s="1124" t="s">
        <v>765</v>
      </c>
      <c r="B28" s="1125"/>
      <c r="C28" s="1125"/>
      <c r="D28" s="1125"/>
      <c r="E28" s="1125"/>
      <c r="F28" s="1125"/>
      <c r="G28" s="1125"/>
      <c r="H28" s="1125"/>
      <c r="I28" s="1125"/>
      <c r="J28" s="1125"/>
      <c r="K28" s="1125"/>
      <c r="L28" s="1125"/>
      <c r="M28" s="1125"/>
      <c r="N28" s="1125"/>
      <c r="O28" s="1111" t="s">
        <v>1521</v>
      </c>
      <c r="P28" s="1122" t="s">
        <v>1853</v>
      </c>
      <c r="Q28" s="1123"/>
      <c r="R28" s="1123"/>
      <c r="S28" s="1123"/>
      <c r="T28" s="1122" t="s">
        <v>1853</v>
      </c>
      <c r="U28" s="1123"/>
      <c r="V28" s="1123"/>
      <c r="W28" s="1123"/>
      <c r="X28" s="1122" t="s">
        <v>1853</v>
      </c>
      <c r="Y28" s="1123"/>
      <c r="Z28" s="1123"/>
      <c r="AA28" s="1123"/>
      <c r="AB28" s="1122" t="s">
        <v>1853</v>
      </c>
      <c r="AC28" s="1123"/>
      <c r="AD28" s="1123"/>
      <c r="AE28" s="1123"/>
      <c r="AF28" s="1122" t="s">
        <v>1853</v>
      </c>
      <c r="AG28" s="1123"/>
      <c r="AH28" s="1123"/>
      <c r="AI28" s="1123"/>
      <c r="AJ28" s="1122" t="s">
        <v>1853</v>
      </c>
      <c r="AK28" s="1123"/>
      <c r="AL28" s="1123"/>
      <c r="AM28" s="1123"/>
      <c r="AN28" s="1122" t="s">
        <v>1853</v>
      </c>
      <c r="AO28" s="1123"/>
      <c r="AP28" s="1123"/>
      <c r="AQ28" s="1123"/>
      <c r="AR28" s="1122" t="s">
        <v>1853</v>
      </c>
      <c r="AS28" s="1123"/>
      <c r="AT28" s="1123"/>
      <c r="AU28" s="1123"/>
      <c r="AV28" s="1122" t="s">
        <v>1853</v>
      </c>
      <c r="AW28" s="1123"/>
      <c r="AX28" s="1123"/>
      <c r="AY28" s="1123"/>
    </row>
    <row r="29" spans="1:51" s="1127" customFormat="1" ht="28.5" customHeight="1">
      <c r="A29" s="1126" t="s">
        <v>1418</v>
      </c>
      <c r="B29" s="1126"/>
      <c r="C29" s="112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15" t="s">
        <v>1581</v>
      </c>
      <c r="P29" s="1116"/>
      <c r="Q29" s="1116"/>
      <c r="R29" s="1116"/>
      <c r="S29" s="1116"/>
      <c r="T29" s="1116"/>
      <c r="U29" s="1116"/>
      <c r="V29" s="1116"/>
      <c r="W29" s="1116"/>
      <c r="X29" s="1116"/>
      <c r="Y29" s="1116"/>
      <c r="Z29" s="1116"/>
      <c r="AA29" s="1116"/>
      <c r="AB29" s="1116"/>
      <c r="AC29" s="1116"/>
      <c r="AD29" s="1116"/>
      <c r="AE29" s="1116"/>
      <c r="AF29" s="1116"/>
      <c r="AG29" s="1116"/>
      <c r="AH29" s="1116"/>
      <c r="AI29" s="1116"/>
      <c r="AJ29" s="1116"/>
      <c r="AK29" s="1116"/>
      <c r="AL29" s="1116"/>
      <c r="AM29" s="1116"/>
      <c r="AN29" s="1116"/>
      <c r="AO29" s="1116"/>
      <c r="AP29" s="1116"/>
      <c r="AQ29" s="1116"/>
      <c r="AR29" s="1116"/>
      <c r="AS29" s="1116"/>
      <c r="AT29" s="1116"/>
      <c r="AU29" s="1116"/>
      <c r="AV29" s="1116">
        <v>127000</v>
      </c>
      <c r="AW29" s="1116"/>
      <c r="AX29" s="1116"/>
      <c r="AY29" s="1116"/>
    </row>
    <row r="30" spans="1:51" s="1129" customFormat="1" ht="29.25" customHeight="1">
      <c r="A30" s="1128" t="s">
        <v>766</v>
      </c>
      <c r="B30" s="1128"/>
      <c r="C30" s="1128"/>
      <c r="D30" s="1128"/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  <c r="O30" s="1111" t="s">
        <v>1583</v>
      </c>
      <c r="P30" s="1112"/>
      <c r="Q30" s="1112"/>
      <c r="R30" s="1112"/>
      <c r="S30" s="1112"/>
      <c r="T30" s="1112"/>
      <c r="U30" s="1112"/>
      <c r="V30" s="1112"/>
      <c r="W30" s="1112"/>
      <c r="X30" s="1112"/>
      <c r="Y30" s="1112"/>
      <c r="Z30" s="1112"/>
      <c r="AA30" s="1112"/>
      <c r="AB30" s="1112"/>
      <c r="AC30" s="1112"/>
      <c r="AD30" s="1112"/>
      <c r="AE30" s="1112"/>
      <c r="AF30" s="1112"/>
      <c r="AG30" s="1112"/>
      <c r="AH30" s="1112"/>
      <c r="AI30" s="1112"/>
      <c r="AJ30" s="1112"/>
      <c r="AK30" s="1112"/>
      <c r="AL30" s="1112"/>
      <c r="AM30" s="1112"/>
      <c r="AN30" s="1112"/>
      <c r="AO30" s="1112"/>
      <c r="AP30" s="1112"/>
      <c r="AQ30" s="1112"/>
      <c r="AR30" s="1112"/>
      <c r="AS30" s="1112"/>
      <c r="AT30" s="1112"/>
      <c r="AU30" s="1112"/>
      <c r="AV30" s="1112"/>
      <c r="AW30" s="1112"/>
      <c r="AX30" s="1112"/>
      <c r="AY30" s="1112"/>
    </row>
    <row r="31" spans="1:51" s="1127" customFormat="1" ht="28.5" customHeight="1">
      <c r="A31" s="1130" t="s">
        <v>1419</v>
      </c>
      <c r="B31" s="1130"/>
      <c r="C31" s="1130"/>
      <c r="D31" s="1130"/>
      <c r="E31" s="1130"/>
      <c r="F31" s="1130"/>
      <c r="G31" s="1130"/>
      <c r="H31" s="1130"/>
      <c r="I31" s="1130"/>
      <c r="J31" s="1130"/>
      <c r="K31" s="1130"/>
      <c r="L31" s="1130"/>
      <c r="M31" s="1130"/>
      <c r="N31" s="1130"/>
      <c r="O31" s="1115" t="s">
        <v>1585</v>
      </c>
      <c r="P31" s="1116">
        <f>SUM(P29:S30)</f>
        <v>0</v>
      </c>
      <c r="Q31" s="1116"/>
      <c r="R31" s="1116"/>
      <c r="S31" s="1116"/>
      <c r="T31" s="1116">
        <f>SUM(T29:W30)</f>
        <v>0</v>
      </c>
      <c r="U31" s="1116"/>
      <c r="V31" s="1116"/>
      <c r="W31" s="1116"/>
      <c r="X31" s="1116">
        <f>SUM(X29:AA30)</f>
        <v>0</v>
      </c>
      <c r="Y31" s="1116"/>
      <c r="Z31" s="1116"/>
      <c r="AA31" s="1116"/>
      <c r="AB31" s="1116">
        <f>SUM(AB29:AE30)</f>
        <v>0</v>
      </c>
      <c r="AC31" s="1116"/>
      <c r="AD31" s="1116"/>
      <c r="AE31" s="1116"/>
      <c r="AF31" s="1116">
        <f>SUM(AF29:AI30)</f>
        <v>0</v>
      </c>
      <c r="AG31" s="1116"/>
      <c r="AH31" s="1116"/>
      <c r="AI31" s="1116"/>
      <c r="AJ31" s="1116">
        <f>SUM(AJ29:AM30)</f>
        <v>0</v>
      </c>
      <c r="AK31" s="1116"/>
      <c r="AL31" s="1116"/>
      <c r="AM31" s="1116"/>
      <c r="AN31" s="1116">
        <f>SUM(AN29:AQ30)</f>
        <v>0</v>
      </c>
      <c r="AO31" s="1116"/>
      <c r="AP31" s="1116"/>
      <c r="AQ31" s="1116"/>
      <c r="AR31" s="1116">
        <f>SUM(AR29:AU30)</f>
        <v>0</v>
      </c>
      <c r="AS31" s="1116"/>
      <c r="AT31" s="1116"/>
      <c r="AU31" s="1116"/>
      <c r="AV31" s="1116">
        <f>SUM(AV29:AY30)</f>
        <v>127000</v>
      </c>
      <c r="AW31" s="1116"/>
      <c r="AX31" s="1116"/>
      <c r="AY31" s="1116"/>
    </row>
    <row r="32" spans="1:51" s="1129" customFormat="1" ht="25.5" customHeight="1">
      <c r="A32" s="1131" t="s">
        <v>767</v>
      </c>
      <c r="B32" s="1131"/>
      <c r="C32" s="1131"/>
      <c r="D32" s="1131"/>
      <c r="E32" s="1131"/>
      <c r="F32" s="1131"/>
      <c r="G32" s="1131"/>
      <c r="H32" s="1131"/>
      <c r="I32" s="1131"/>
      <c r="J32" s="1131"/>
      <c r="K32" s="1131"/>
      <c r="L32" s="1131"/>
      <c r="M32" s="1131"/>
      <c r="N32" s="1131"/>
      <c r="O32" s="1111" t="s">
        <v>1587</v>
      </c>
      <c r="P32" s="1122" t="s">
        <v>1853</v>
      </c>
      <c r="Q32" s="1123"/>
      <c r="R32" s="1123"/>
      <c r="S32" s="1123"/>
      <c r="T32" s="1122" t="s">
        <v>1853</v>
      </c>
      <c r="U32" s="1123"/>
      <c r="V32" s="1123"/>
      <c r="W32" s="1123"/>
      <c r="X32" s="1122" t="s">
        <v>1853</v>
      </c>
      <c r="Y32" s="1123"/>
      <c r="Z32" s="1123"/>
      <c r="AA32" s="1123"/>
      <c r="AB32" s="1122" t="s">
        <v>1853</v>
      </c>
      <c r="AC32" s="1123"/>
      <c r="AD32" s="1123"/>
      <c r="AE32" s="1123"/>
      <c r="AF32" s="1122" t="s">
        <v>1853</v>
      </c>
      <c r="AG32" s="1123"/>
      <c r="AH32" s="1123"/>
      <c r="AI32" s="1123"/>
      <c r="AJ32" s="1122" t="s">
        <v>1853</v>
      </c>
      <c r="AK32" s="1123"/>
      <c r="AL32" s="1123"/>
      <c r="AM32" s="1123"/>
      <c r="AN32" s="1122" t="s">
        <v>1853</v>
      </c>
      <c r="AO32" s="1123"/>
      <c r="AP32" s="1123"/>
      <c r="AQ32" s="1123"/>
      <c r="AR32" s="1122" t="s">
        <v>1853</v>
      </c>
      <c r="AS32" s="1123"/>
      <c r="AT32" s="1123"/>
      <c r="AU32" s="1123"/>
      <c r="AV32" s="1122" t="s">
        <v>1853</v>
      </c>
      <c r="AW32" s="1123"/>
      <c r="AX32" s="1123"/>
      <c r="AY32" s="1123"/>
    </row>
    <row r="33" spans="1:51" s="1129" customFormat="1" ht="27" customHeight="1">
      <c r="A33" s="1131" t="s">
        <v>768</v>
      </c>
      <c r="B33" s="1131"/>
      <c r="C33" s="1131"/>
      <c r="D33" s="1131"/>
      <c r="E33" s="1131"/>
      <c r="F33" s="1131"/>
      <c r="G33" s="1131"/>
      <c r="H33" s="1131"/>
      <c r="I33" s="1131"/>
      <c r="J33" s="1131"/>
      <c r="K33" s="1131"/>
      <c r="L33" s="1131"/>
      <c r="M33" s="1131"/>
      <c r="N33" s="1131"/>
      <c r="O33" s="1111" t="s">
        <v>1589</v>
      </c>
      <c r="P33" s="1122" t="s">
        <v>1853</v>
      </c>
      <c r="Q33" s="1123"/>
      <c r="R33" s="1123"/>
      <c r="S33" s="1123"/>
      <c r="T33" s="1122" t="s">
        <v>1853</v>
      </c>
      <c r="U33" s="1123"/>
      <c r="V33" s="1123"/>
      <c r="W33" s="1123"/>
      <c r="X33" s="1122" t="s">
        <v>1853</v>
      </c>
      <c r="Y33" s="1123"/>
      <c r="Z33" s="1123"/>
      <c r="AA33" s="1123"/>
      <c r="AB33" s="1122" t="s">
        <v>1853</v>
      </c>
      <c r="AC33" s="1123"/>
      <c r="AD33" s="1123"/>
      <c r="AE33" s="1123"/>
      <c r="AF33" s="1122" t="s">
        <v>1853</v>
      </c>
      <c r="AG33" s="1123"/>
      <c r="AH33" s="1123"/>
      <c r="AI33" s="1123"/>
      <c r="AJ33" s="1122" t="s">
        <v>1853</v>
      </c>
      <c r="AK33" s="1123"/>
      <c r="AL33" s="1123"/>
      <c r="AM33" s="1123"/>
      <c r="AN33" s="1122" t="s">
        <v>1853</v>
      </c>
      <c r="AO33" s="1123"/>
      <c r="AP33" s="1123"/>
      <c r="AQ33" s="1123"/>
      <c r="AR33" s="1122" t="s">
        <v>1853</v>
      </c>
      <c r="AS33" s="1123"/>
      <c r="AT33" s="1123"/>
      <c r="AU33" s="1123"/>
      <c r="AV33" s="1122" t="s">
        <v>1853</v>
      </c>
      <c r="AW33" s="1123"/>
      <c r="AX33" s="1123"/>
      <c r="AY33" s="1123"/>
    </row>
    <row r="34" spans="1:51" s="1129" customFormat="1" ht="39" customHeight="1">
      <c r="A34" s="1131" t="s">
        <v>769</v>
      </c>
      <c r="B34" s="1131"/>
      <c r="C34" s="1131"/>
      <c r="D34" s="1131"/>
      <c r="E34" s="1131"/>
      <c r="F34" s="1131"/>
      <c r="G34" s="1131"/>
      <c r="H34" s="1131"/>
      <c r="I34" s="1131"/>
      <c r="J34" s="1131"/>
      <c r="K34" s="1131"/>
      <c r="L34" s="1131"/>
      <c r="M34" s="1131"/>
      <c r="N34" s="1131"/>
      <c r="O34" s="1111" t="s">
        <v>1591</v>
      </c>
      <c r="P34" s="1122" t="s">
        <v>1853</v>
      </c>
      <c r="Q34" s="1123"/>
      <c r="R34" s="1123"/>
      <c r="S34" s="1123"/>
      <c r="T34" s="1122" t="s">
        <v>1853</v>
      </c>
      <c r="U34" s="1123"/>
      <c r="V34" s="1123"/>
      <c r="W34" s="1123"/>
      <c r="X34" s="1122" t="s">
        <v>1853</v>
      </c>
      <c r="Y34" s="1123"/>
      <c r="Z34" s="1123"/>
      <c r="AA34" s="1123"/>
      <c r="AB34" s="1122" t="s">
        <v>1853</v>
      </c>
      <c r="AC34" s="1123"/>
      <c r="AD34" s="1123"/>
      <c r="AE34" s="1123"/>
      <c r="AF34" s="1122" t="s">
        <v>1853</v>
      </c>
      <c r="AG34" s="1123"/>
      <c r="AH34" s="1123"/>
      <c r="AI34" s="1123"/>
      <c r="AJ34" s="1122" t="s">
        <v>1853</v>
      </c>
      <c r="AK34" s="1123"/>
      <c r="AL34" s="1123"/>
      <c r="AM34" s="1123"/>
      <c r="AN34" s="1122" t="s">
        <v>1853</v>
      </c>
      <c r="AO34" s="1123"/>
      <c r="AP34" s="1123"/>
      <c r="AQ34" s="1123"/>
      <c r="AR34" s="1122" t="s">
        <v>1853</v>
      </c>
      <c r="AS34" s="1123"/>
      <c r="AT34" s="1123"/>
      <c r="AU34" s="1123"/>
      <c r="AV34" s="1122" t="s">
        <v>1853</v>
      </c>
      <c r="AW34" s="1123"/>
      <c r="AX34" s="1123"/>
      <c r="AY34" s="1123"/>
    </row>
    <row r="35" spans="1:51" s="1129" customFormat="1" ht="42" customHeight="1">
      <c r="A35" s="1131" t="s">
        <v>770</v>
      </c>
      <c r="B35" s="1131"/>
      <c r="C35" s="1131"/>
      <c r="D35" s="1131"/>
      <c r="E35" s="1131"/>
      <c r="F35" s="1131"/>
      <c r="G35" s="1131"/>
      <c r="H35" s="1131"/>
      <c r="I35" s="1131"/>
      <c r="J35" s="1131"/>
      <c r="K35" s="1131"/>
      <c r="L35" s="1131"/>
      <c r="M35" s="1131"/>
      <c r="N35" s="1131"/>
      <c r="O35" s="1111" t="s">
        <v>1594</v>
      </c>
      <c r="P35" s="1122" t="s">
        <v>1853</v>
      </c>
      <c r="Q35" s="1123"/>
      <c r="R35" s="1123"/>
      <c r="S35" s="1123"/>
      <c r="T35" s="1122" t="s">
        <v>1853</v>
      </c>
      <c r="U35" s="1123"/>
      <c r="V35" s="1123"/>
      <c r="W35" s="1123"/>
      <c r="X35" s="1122" t="s">
        <v>1853</v>
      </c>
      <c r="Y35" s="1123"/>
      <c r="Z35" s="1123"/>
      <c r="AA35" s="1123"/>
      <c r="AB35" s="1122" t="s">
        <v>1853</v>
      </c>
      <c r="AC35" s="1123"/>
      <c r="AD35" s="1123"/>
      <c r="AE35" s="1123"/>
      <c r="AF35" s="1122" t="s">
        <v>1853</v>
      </c>
      <c r="AG35" s="1123"/>
      <c r="AH35" s="1123"/>
      <c r="AI35" s="1123"/>
      <c r="AJ35" s="1122" t="s">
        <v>1853</v>
      </c>
      <c r="AK35" s="1123"/>
      <c r="AL35" s="1123"/>
      <c r="AM35" s="1123"/>
      <c r="AN35" s="1122" t="s">
        <v>1853</v>
      </c>
      <c r="AO35" s="1123"/>
      <c r="AP35" s="1123"/>
      <c r="AQ35" s="1123"/>
      <c r="AR35" s="1122" t="s">
        <v>1853</v>
      </c>
      <c r="AS35" s="1123"/>
      <c r="AT35" s="1123"/>
      <c r="AU35" s="1123"/>
      <c r="AV35" s="1122" t="s">
        <v>1853</v>
      </c>
      <c r="AW35" s="1123"/>
      <c r="AX35" s="1123"/>
      <c r="AY35" s="1123"/>
    </row>
    <row r="36" spans="1:51" s="1129" customFormat="1" ht="25.5" customHeight="1">
      <c r="A36" s="1131" t="s">
        <v>771</v>
      </c>
      <c r="B36" s="1131"/>
      <c r="C36" s="1131"/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11" t="s">
        <v>1596</v>
      </c>
      <c r="P36" s="1122" t="s">
        <v>1853</v>
      </c>
      <c r="Q36" s="1123"/>
      <c r="R36" s="1123"/>
      <c r="S36" s="1123"/>
      <c r="T36" s="1122" t="s">
        <v>1853</v>
      </c>
      <c r="U36" s="1123"/>
      <c r="V36" s="1123"/>
      <c r="W36" s="1123"/>
      <c r="X36" s="1122" t="s">
        <v>1853</v>
      </c>
      <c r="Y36" s="1123"/>
      <c r="Z36" s="1123"/>
      <c r="AA36" s="1123"/>
      <c r="AB36" s="1122" t="s">
        <v>1853</v>
      </c>
      <c r="AC36" s="1123"/>
      <c r="AD36" s="1123"/>
      <c r="AE36" s="1123"/>
      <c r="AF36" s="1122" t="s">
        <v>1853</v>
      </c>
      <c r="AG36" s="1123"/>
      <c r="AH36" s="1123"/>
      <c r="AI36" s="1123"/>
      <c r="AJ36" s="1122" t="s">
        <v>1853</v>
      </c>
      <c r="AK36" s="1123"/>
      <c r="AL36" s="1123"/>
      <c r="AM36" s="1123"/>
      <c r="AN36" s="1122" t="s">
        <v>1853</v>
      </c>
      <c r="AO36" s="1123"/>
      <c r="AP36" s="1123"/>
      <c r="AQ36" s="1123"/>
      <c r="AR36" s="1122" t="s">
        <v>1853</v>
      </c>
      <c r="AS36" s="1123"/>
      <c r="AT36" s="1123"/>
      <c r="AU36" s="1123"/>
      <c r="AV36" s="1122" t="s">
        <v>1853</v>
      </c>
      <c r="AW36" s="1123"/>
      <c r="AX36" s="1123"/>
      <c r="AY36" s="1123"/>
    </row>
    <row r="37" spans="1:51" s="1129" customFormat="1" ht="25.5" customHeight="1">
      <c r="A37" s="1131" t="s">
        <v>772</v>
      </c>
      <c r="B37" s="1131"/>
      <c r="C37" s="1131"/>
      <c r="D37" s="1131"/>
      <c r="E37" s="1131"/>
      <c r="F37" s="1131"/>
      <c r="G37" s="1131"/>
      <c r="H37" s="1131"/>
      <c r="I37" s="1131"/>
      <c r="J37" s="1131"/>
      <c r="K37" s="1131"/>
      <c r="L37" s="1131"/>
      <c r="M37" s="1131"/>
      <c r="N37" s="1131"/>
      <c r="O37" s="1111" t="s">
        <v>1598</v>
      </c>
      <c r="P37" s="1122" t="s">
        <v>1853</v>
      </c>
      <c r="Q37" s="1123"/>
      <c r="R37" s="1123"/>
      <c r="S37" s="1123"/>
      <c r="T37" s="1122" t="s">
        <v>1853</v>
      </c>
      <c r="U37" s="1123"/>
      <c r="V37" s="1123"/>
      <c r="W37" s="1123"/>
      <c r="X37" s="1122" t="s">
        <v>1853</v>
      </c>
      <c r="Y37" s="1123"/>
      <c r="Z37" s="1123"/>
      <c r="AA37" s="1123"/>
      <c r="AB37" s="1122" t="s">
        <v>1853</v>
      </c>
      <c r="AC37" s="1123"/>
      <c r="AD37" s="1123"/>
      <c r="AE37" s="1123"/>
      <c r="AF37" s="1122" t="s">
        <v>1853</v>
      </c>
      <c r="AG37" s="1123"/>
      <c r="AH37" s="1123"/>
      <c r="AI37" s="1123"/>
      <c r="AJ37" s="1122" t="s">
        <v>1853</v>
      </c>
      <c r="AK37" s="1123"/>
      <c r="AL37" s="1123"/>
      <c r="AM37" s="1123"/>
      <c r="AN37" s="1122" t="s">
        <v>1853</v>
      </c>
      <c r="AO37" s="1123"/>
      <c r="AP37" s="1123"/>
      <c r="AQ37" s="1123"/>
      <c r="AR37" s="1122" t="s">
        <v>1853</v>
      </c>
      <c r="AS37" s="1123"/>
      <c r="AT37" s="1123"/>
      <c r="AU37" s="1123"/>
      <c r="AV37" s="1122" t="s">
        <v>1853</v>
      </c>
      <c r="AW37" s="1123"/>
      <c r="AX37" s="1123"/>
      <c r="AY37" s="1123"/>
    </row>
    <row r="38" spans="1:51" s="1129" customFormat="1" ht="25.5" customHeight="1">
      <c r="A38" s="1131" t="s">
        <v>773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11" t="s">
        <v>1600</v>
      </c>
      <c r="P38" s="1122" t="s">
        <v>1853</v>
      </c>
      <c r="Q38" s="1123"/>
      <c r="R38" s="1123"/>
      <c r="S38" s="1123"/>
      <c r="T38" s="1122" t="s">
        <v>1853</v>
      </c>
      <c r="U38" s="1123"/>
      <c r="V38" s="1123"/>
      <c r="W38" s="1123"/>
      <c r="X38" s="1122" t="s">
        <v>1853</v>
      </c>
      <c r="Y38" s="1123"/>
      <c r="Z38" s="1123"/>
      <c r="AA38" s="1123"/>
      <c r="AB38" s="1122" t="s">
        <v>1853</v>
      </c>
      <c r="AC38" s="1123"/>
      <c r="AD38" s="1123"/>
      <c r="AE38" s="1123"/>
      <c r="AF38" s="1122" t="s">
        <v>1853</v>
      </c>
      <c r="AG38" s="1123"/>
      <c r="AH38" s="1123"/>
      <c r="AI38" s="1123"/>
      <c r="AJ38" s="1122" t="s">
        <v>1853</v>
      </c>
      <c r="AK38" s="1123"/>
      <c r="AL38" s="1123"/>
      <c r="AM38" s="1123"/>
      <c r="AN38" s="1122" t="s">
        <v>1853</v>
      </c>
      <c r="AO38" s="1123"/>
      <c r="AP38" s="1123"/>
      <c r="AQ38" s="1123"/>
      <c r="AR38" s="1122" t="s">
        <v>1853</v>
      </c>
      <c r="AS38" s="1123"/>
      <c r="AT38" s="1123"/>
      <c r="AU38" s="1123"/>
      <c r="AV38" s="1122" t="s">
        <v>1853</v>
      </c>
      <c r="AW38" s="1123"/>
      <c r="AX38" s="1123"/>
      <c r="AY38" s="1123"/>
    </row>
    <row r="39" spans="1:51" s="1129" customFormat="1" ht="25.5" customHeight="1">
      <c r="A39" s="1131" t="s">
        <v>774</v>
      </c>
      <c r="B39" s="1131"/>
      <c r="C39" s="1131"/>
      <c r="D39" s="1131"/>
      <c r="E39" s="1131"/>
      <c r="F39" s="1131"/>
      <c r="G39" s="1131"/>
      <c r="H39" s="1131"/>
      <c r="I39" s="1131"/>
      <c r="J39" s="1131"/>
      <c r="K39" s="1131"/>
      <c r="L39" s="1131"/>
      <c r="M39" s="1131"/>
      <c r="N39" s="1131"/>
      <c r="O39" s="1111" t="s">
        <v>1602</v>
      </c>
      <c r="P39" s="1122" t="s">
        <v>1853</v>
      </c>
      <c r="Q39" s="1123"/>
      <c r="R39" s="1123"/>
      <c r="S39" s="1123"/>
      <c r="T39" s="1122" t="s">
        <v>1853</v>
      </c>
      <c r="U39" s="1123"/>
      <c r="V39" s="1123"/>
      <c r="W39" s="1123"/>
      <c r="X39" s="1122" t="s">
        <v>1853</v>
      </c>
      <c r="Y39" s="1123"/>
      <c r="Z39" s="1123"/>
      <c r="AA39" s="1123"/>
      <c r="AB39" s="1122" t="s">
        <v>1853</v>
      </c>
      <c r="AC39" s="1123"/>
      <c r="AD39" s="1123"/>
      <c r="AE39" s="1123"/>
      <c r="AF39" s="1122" t="s">
        <v>1853</v>
      </c>
      <c r="AG39" s="1123"/>
      <c r="AH39" s="1123"/>
      <c r="AI39" s="1123"/>
      <c r="AJ39" s="1122" t="s">
        <v>1853</v>
      </c>
      <c r="AK39" s="1123"/>
      <c r="AL39" s="1123"/>
      <c r="AM39" s="1123"/>
      <c r="AN39" s="1122" t="s">
        <v>1853</v>
      </c>
      <c r="AO39" s="1123"/>
      <c r="AP39" s="1123"/>
      <c r="AQ39" s="1123"/>
      <c r="AR39" s="1122" t="s">
        <v>1853</v>
      </c>
      <c r="AS39" s="1123"/>
      <c r="AT39" s="1123"/>
      <c r="AU39" s="1123"/>
      <c r="AV39" s="1122" t="s">
        <v>1853</v>
      </c>
      <c r="AW39" s="1123"/>
      <c r="AX39" s="1123"/>
      <c r="AY39" s="1123"/>
    </row>
    <row r="40" spans="1:51" s="1129" customFormat="1" ht="25.5" customHeight="1">
      <c r="A40" s="1131" t="s">
        <v>775</v>
      </c>
      <c r="B40" s="1131"/>
      <c r="C40" s="1131"/>
      <c r="D40" s="1131"/>
      <c r="E40" s="1131"/>
      <c r="F40" s="1131"/>
      <c r="G40" s="1131"/>
      <c r="H40" s="1131"/>
      <c r="I40" s="1131"/>
      <c r="J40" s="1131"/>
      <c r="K40" s="1131"/>
      <c r="L40" s="1131"/>
      <c r="M40" s="1131"/>
      <c r="N40" s="1131"/>
      <c r="O40" s="1111" t="s">
        <v>1604</v>
      </c>
      <c r="P40" s="1122" t="s">
        <v>1853</v>
      </c>
      <c r="Q40" s="1123"/>
      <c r="R40" s="1123"/>
      <c r="S40" s="1123"/>
      <c r="T40" s="1122" t="s">
        <v>1853</v>
      </c>
      <c r="U40" s="1123"/>
      <c r="V40" s="1123"/>
      <c r="W40" s="1123"/>
      <c r="X40" s="1122" t="s">
        <v>1853</v>
      </c>
      <c r="Y40" s="1123"/>
      <c r="Z40" s="1123"/>
      <c r="AA40" s="1123"/>
      <c r="AB40" s="1122" t="s">
        <v>1853</v>
      </c>
      <c r="AC40" s="1123"/>
      <c r="AD40" s="1123"/>
      <c r="AE40" s="1123"/>
      <c r="AF40" s="1122" t="s">
        <v>1853</v>
      </c>
      <c r="AG40" s="1123"/>
      <c r="AH40" s="1123"/>
      <c r="AI40" s="1123"/>
      <c r="AJ40" s="1122" t="s">
        <v>1853</v>
      </c>
      <c r="AK40" s="1123"/>
      <c r="AL40" s="1123"/>
      <c r="AM40" s="1123"/>
      <c r="AN40" s="1122" t="s">
        <v>1853</v>
      </c>
      <c r="AO40" s="1123"/>
      <c r="AP40" s="1123"/>
      <c r="AQ40" s="1123"/>
      <c r="AR40" s="1122" t="s">
        <v>1853</v>
      </c>
      <c r="AS40" s="1123"/>
      <c r="AT40" s="1123"/>
      <c r="AU40" s="1123"/>
      <c r="AV40" s="1122" t="s">
        <v>1853</v>
      </c>
      <c r="AW40" s="1123"/>
      <c r="AX40" s="1123"/>
      <c r="AY40" s="1123"/>
    </row>
    <row r="41" spans="1:51" s="1127" customFormat="1" ht="26.25" customHeight="1">
      <c r="A41" s="1132" t="s">
        <v>1420</v>
      </c>
      <c r="B41" s="1132"/>
      <c r="C41" s="1132"/>
      <c r="D41" s="1132"/>
      <c r="E41" s="1132"/>
      <c r="F41" s="1132"/>
      <c r="G41" s="1132"/>
      <c r="H41" s="1132"/>
      <c r="I41" s="1132"/>
      <c r="J41" s="1132"/>
      <c r="K41" s="1132"/>
      <c r="L41" s="1132"/>
      <c r="M41" s="1132"/>
      <c r="N41" s="1132"/>
      <c r="O41" s="1115" t="s">
        <v>1606</v>
      </c>
      <c r="P41" s="1116"/>
      <c r="Q41" s="1116"/>
      <c r="R41" s="1116"/>
      <c r="S41" s="1116"/>
      <c r="T41" s="1116"/>
      <c r="U41" s="1116"/>
      <c r="V41" s="1116"/>
      <c r="W41" s="1116"/>
      <c r="X41" s="1116"/>
      <c r="Y41" s="1116"/>
      <c r="Z41" s="1116"/>
      <c r="AA41" s="1116"/>
      <c r="AB41" s="1116"/>
      <c r="AC41" s="1116"/>
      <c r="AD41" s="1116"/>
      <c r="AE41" s="1116"/>
      <c r="AF41" s="1116"/>
      <c r="AG41" s="1116"/>
      <c r="AH41" s="1116"/>
      <c r="AI41" s="1116"/>
      <c r="AJ41" s="1116">
        <v>70999</v>
      </c>
      <c r="AK41" s="1116"/>
      <c r="AL41" s="1116"/>
      <c r="AM41" s="1116"/>
      <c r="AN41" s="1116"/>
      <c r="AO41" s="1116"/>
      <c r="AP41" s="1116"/>
      <c r="AQ41" s="1116"/>
      <c r="AR41" s="1116"/>
      <c r="AS41" s="1116"/>
      <c r="AT41" s="1116"/>
      <c r="AU41" s="1116"/>
      <c r="AV41" s="1116"/>
      <c r="AW41" s="1116"/>
      <c r="AX41" s="1116"/>
      <c r="AY41" s="1116"/>
    </row>
    <row r="42" spans="1:51" s="1129" customFormat="1" ht="25.5" customHeight="1">
      <c r="A42" s="1131" t="s">
        <v>776</v>
      </c>
      <c r="B42" s="1131"/>
      <c r="C42" s="1131"/>
      <c r="D42" s="1131"/>
      <c r="E42" s="1131"/>
      <c r="F42" s="1131"/>
      <c r="G42" s="1131"/>
      <c r="H42" s="1131"/>
      <c r="I42" s="1131"/>
      <c r="J42" s="1131"/>
      <c r="K42" s="1131"/>
      <c r="L42" s="1131"/>
      <c r="M42" s="1131"/>
      <c r="N42" s="1131"/>
      <c r="O42" s="1111" t="s">
        <v>1608</v>
      </c>
      <c r="P42" s="1122" t="s">
        <v>1853</v>
      </c>
      <c r="Q42" s="1123"/>
      <c r="R42" s="1123"/>
      <c r="S42" s="1123"/>
      <c r="T42" s="1122" t="s">
        <v>1853</v>
      </c>
      <c r="U42" s="1123"/>
      <c r="V42" s="1123"/>
      <c r="W42" s="1123"/>
      <c r="X42" s="1122" t="s">
        <v>1853</v>
      </c>
      <c r="Y42" s="1123"/>
      <c r="Z42" s="1123"/>
      <c r="AA42" s="1123"/>
      <c r="AB42" s="1122" t="s">
        <v>1853</v>
      </c>
      <c r="AC42" s="1123"/>
      <c r="AD42" s="1123"/>
      <c r="AE42" s="1123"/>
      <c r="AF42" s="1122" t="s">
        <v>1853</v>
      </c>
      <c r="AG42" s="1123"/>
      <c r="AH42" s="1123"/>
      <c r="AI42" s="1123"/>
      <c r="AJ42" s="1122" t="s">
        <v>1853</v>
      </c>
      <c r="AK42" s="1123"/>
      <c r="AL42" s="1123"/>
      <c r="AM42" s="1123"/>
      <c r="AN42" s="1122" t="s">
        <v>1853</v>
      </c>
      <c r="AO42" s="1123"/>
      <c r="AP42" s="1123"/>
      <c r="AQ42" s="1123"/>
      <c r="AR42" s="1122" t="s">
        <v>1853</v>
      </c>
      <c r="AS42" s="1123"/>
      <c r="AT42" s="1123"/>
      <c r="AU42" s="1123"/>
      <c r="AV42" s="1122" t="s">
        <v>1853</v>
      </c>
      <c r="AW42" s="1123"/>
      <c r="AX42" s="1123"/>
      <c r="AY42" s="1123"/>
    </row>
    <row r="43" spans="1:51" s="1129" customFormat="1" ht="25.5" customHeight="1">
      <c r="A43" s="1131" t="s">
        <v>777</v>
      </c>
      <c r="B43" s="1131"/>
      <c r="C43" s="1131"/>
      <c r="D43" s="1131"/>
      <c r="E43" s="1131"/>
      <c r="F43" s="1131"/>
      <c r="G43" s="1131"/>
      <c r="H43" s="1131"/>
      <c r="I43" s="1131"/>
      <c r="J43" s="1131"/>
      <c r="K43" s="1131"/>
      <c r="L43" s="1131"/>
      <c r="M43" s="1131"/>
      <c r="N43" s="1131"/>
      <c r="O43" s="1111" t="s">
        <v>1610</v>
      </c>
      <c r="P43" s="1122" t="s">
        <v>1853</v>
      </c>
      <c r="Q43" s="1123"/>
      <c r="R43" s="1123"/>
      <c r="S43" s="1123"/>
      <c r="T43" s="1122" t="s">
        <v>1853</v>
      </c>
      <c r="U43" s="1123"/>
      <c r="V43" s="1123"/>
      <c r="W43" s="1123"/>
      <c r="X43" s="1122" t="s">
        <v>1853</v>
      </c>
      <c r="Y43" s="1123"/>
      <c r="Z43" s="1123"/>
      <c r="AA43" s="1123"/>
      <c r="AB43" s="1122" t="s">
        <v>1853</v>
      </c>
      <c r="AC43" s="1123"/>
      <c r="AD43" s="1123"/>
      <c r="AE43" s="1123"/>
      <c r="AF43" s="1122" t="s">
        <v>1853</v>
      </c>
      <c r="AG43" s="1123"/>
      <c r="AH43" s="1123"/>
      <c r="AI43" s="1123"/>
      <c r="AJ43" s="1122" t="s">
        <v>1853</v>
      </c>
      <c r="AK43" s="1123"/>
      <c r="AL43" s="1123"/>
      <c r="AM43" s="1123"/>
      <c r="AN43" s="1122" t="s">
        <v>1853</v>
      </c>
      <c r="AO43" s="1123"/>
      <c r="AP43" s="1123"/>
      <c r="AQ43" s="1123"/>
      <c r="AR43" s="1122" t="s">
        <v>1853</v>
      </c>
      <c r="AS43" s="1123"/>
      <c r="AT43" s="1123"/>
      <c r="AU43" s="1123"/>
      <c r="AV43" s="1122" t="s">
        <v>1853</v>
      </c>
      <c r="AW43" s="1123"/>
      <c r="AX43" s="1123"/>
      <c r="AY43" s="1123"/>
    </row>
    <row r="44" spans="1:51" s="1129" customFormat="1" ht="38.25" customHeight="1">
      <c r="A44" s="1131" t="s">
        <v>778</v>
      </c>
      <c r="B44" s="1131"/>
      <c r="C44" s="1131"/>
      <c r="D44" s="1131"/>
      <c r="E44" s="1131"/>
      <c r="F44" s="1131"/>
      <c r="G44" s="1131"/>
      <c r="H44" s="1131"/>
      <c r="I44" s="1131"/>
      <c r="J44" s="1131"/>
      <c r="K44" s="1131"/>
      <c r="L44" s="1131"/>
      <c r="M44" s="1131"/>
      <c r="N44" s="1131"/>
      <c r="O44" s="1111" t="s">
        <v>1612</v>
      </c>
      <c r="P44" s="1122" t="s">
        <v>1853</v>
      </c>
      <c r="Q44" s="1123"/>
      <c r="R44" s="1123"/>
      <c r="S44" s="1123"/>
      <c r="T44" s="1122" t="s">
        <v>1853</v>
      </c>
      <c r="U44" s="1123"/>
      <c r="V44" s="1123"/>
      <c r="W44" s="1123"/>
      <c r="X44" s="1122" t="s">
        <v>1853</v>
      </c>
      <c r="Y44" s="1123"/>
      <c r="Z44" s="1123"/>
      <c r="AA44" s="1123"/>
      <c r="AB44" s="1122" t="s">
        <v>1853</v>
      </c>
      <c r="AC44" s="1123"/>
      <c r="AD44" s="1123"/>
      <c r="AE44" s="1123"/>
      <c r="AF44" s="1122" t="s">
        <v>1853</v>
      </c>
      <c r="AG44" s="1123"/>
      <c r="AH44" s="1123"/>
      <c r="AI44" s="1123"/>
      <c r="AJ44" s="1122" t="s">
        <v>1853</v>
      </c>
      <c r="AK44" s="1123"/>
      <c r="AL44" s="1123"/>
      <c r="AM44" s="1123"/>
      <c r="AN44" s="1122" t="s">
        <v>1853</v>
      </c>
      <c r="AO44" s="1123"/>
      <c r="AP44" s="1123"/>
      <c r="AQ44" s="1123"/>
      <c r="AR44" s="1122" t="s">
        <v>1853</v>
      </c>
      <c r="AS44" s="1123"/>
      <c r="AT44" s="1123"/>
      <c r="AU44" s="1123"/>
      <c r="AV44" s="1122" t="s">
        <v>1853</v>
      </c>
      <c r="AW44" s="1123"/>
      <c r="AX44" s="1123"/>
      <c r="AY44" s="1123"/>
    </row>
    <row r="45" spans="1:51" s="1129" customFormat="1" ht="31.5" customHeight="1">
      <c r="A45" s="1131" t="s">
        <v>779</v>
      </c>
      <c r="B45" s="1131"/>
      <c r="C45" s="1131"/>
      <c r="D45" s="1131"/>
      <c r="E45" s="1131"/>
      <c r="F45" s="1131"/>
      <c r="G45" s="1131"/>
      <c r="H45" s="1131"/>
      <c r="I45" s="1131"/>
      <c r="J45" s="1131"/>
      <c r="K45" s="1131"/>
      <c r="L45" s="1131"/>
      <c r="M45" s="1131"/>
      <c r="N45" s="1131"/>
      <c r="O45" s="1111" t="s">
        <v>1614</v>
      </c>
      <c r="P45" s="1122" t="s">
        <v>1853</v>
      </c>
      <c r="Q45" s="1123"/>
      <c r="R45" s="1123"/>
      <c r="S45" s="1123"/>
      <c r="T45" s="1122" t="s">
        <v>1853</v>
      </c>
      <c r="U45" s="1123"/>
      <c r="V45" s="1123"/>
      <c r="W45" s="1123"/>
      <c r="X45" s="1122" t="s">
        <v>1853</v>
      </c>
      <c r="Y45" s="1123"/>
      <c r="Z45" s="1123"/>
      <c r="AA45" s="1123"/>
      <c r="AB45" s="1122" t="s">
        <v>1853</v>
      </c>
      <c r="AC45" s="1123"/>
      <c r="AD45" s="1123"/>
      <c r="AE45" s="1123"/>
      <c r="AF45" s="1122" t="s">
        <v>1853</v>
      </c>
      <c r="AG45" s="1123"/>
      <c r="AH45" s="1123"/>
      <c r="AI45" s="1123"/>
      <c r="AJ45" s="1122" t="s">
        <v>1853</v>
      </c>
      <c r="AK45" s="1123"/>
      <c r="AL45" s="1123"/>
      <c r="AM45" s="1123"/>
      <c r="AN45" s="1122" t="s">
        <v>1853</v>
      </c>
      <c r="AO45" s="1123"/>
      <c r="AP45" s="1123"/>
      <c r="AQ45" s="1123"/>
      <c r="AR45" s="1122" t="s">
        <v>1853</v>
      </c>
      <c r="AS45" s="1123"/>
      <c r="AT45" s="1123"/>
      <c r="AU45" s="1123"/>
      <c r="AV45" s="1122" t="s">
        <v>1853</v>
      </c>
      <c r="AW45" s="1123"/>
      <c r="AX45" s="1123"/>
      <c r="AY45" s="1123"/>
    </row>
    <row r="46" spans="1:51" s="1129" customFormat="1" ht="27.75" customHeight="1">
      <c r="A46" s="1131" t="s">
        <v>780</v>
      </c>
      <c r="B46" s="1131"/>
      <c r="C46" s="1131"/>
      <c r="D46" s="1131"/>
      <c r="E46" s="1131"/>
      <c r="F46" s="1131"/>
      <c r="G46" s="1131"/>
      <c r="H46" s="1131"/>
      <c r="I46" s="1131"/>
      <c r="J46" s="1131"/>
      <c r="K46" s="1131"/>
      <c r="L46" s="1131"/>
      <c r="M46" s="1131"/>
      <c r="N46" s="1131"/>
      <c r="O46" s="1111" t="s">
        <v>1616</v>
      </c>
      <c r="P46" s="1122" t="s">
        <v>1853</v>
      </c>
      <c r="Q46" s="1123"/>
      <c r="R46" s="1123"/>
      <c r="S46" s="1123"/>
      <c r="T46" s="1122" t="s">
        <v>1853</v>
      </c>
      <c r="U46" s="1123"/>
      <c r="V46" s="1123"/>
      <c r="W46" s="1123"/>
      <c r="X46" s="1122" t="s">
        <v>1853</v>
      </c>
      <c r="Y46" s="1123"/>
      <c r="Z46" s="1123"/>
      <c r="AA46" s="1123"/>
      <c r="AB46" s="1122" t="s">
        <v>1853</v>
      </c>
      <c r="AC46" s="1123"/>
      <c r="AD46" s="1123"/>
      <c r="AE46" s="1123"/>
      <c r="AF46" s="1122" t="s">
        <v>1853</v>
      </c>
      <c r="AG46" s="1123"/>
      <c r="AH46" s="1123"/>
      <c r="AI46" s="1123"/>
      <c r="AJ46" s="1122" t="s">
        <v>1853</v>
      </c>
      <c r="AK46" s="1123"/>
      <c r="AL46" s="1123"/>
      <c r="AM46" s="1123"/>
      <c r="AN46" s="1122" t="s">
        <v>1853</v>
      </c>
      <c r="AO46" s="1123"/>
      <c r="AP46" s="1123"/>
      <c r="AQ46" s="1123"/>
      <c r="AR46" s="1122" t="s">
        <v>1853</v>
      </c>
      <c r="AS46" s="1123"/>
      <c r="AT46" s="1123"/>
      <c r="AU46" s="1123"/>
      <c r="AV46" s="1122" t="s">
        <v>1853</v>
      </c>
      <c r="AW46" s="1123"/>
      <c r="AX46" s="1123"/>
      <c r="AY46" s="1123"/>
    </row>
    <row r="47" spans="1:51" s="1129" customFormat="1" ht="25.5" customHeight="1">
      <c r="A47" s="1131" t="s">
        <v>781</v>
      </c>
      <c r="B47" s="1131"/>
      <c r="C47" s="1131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11" t="s">
        <v>1618</v>
      </c>
      <c r="P47" s="1122" t="s">
        <v>1853</v>
      </c>
      <c r="Q47" s="1123"/>
      <c r="R47" s="1123"/>
      <c r="S47" s="1123"/>
      <c r="T47" s="1122" t="s">
        <v>1853</v>
      </c>
      <c r="U47" s="1123"/>
      <c r="V47" s="1123"/>
      <c r="W47" s="1123"/>
      <c r="X47" s="1122" t="s">
        <v>1853</v>
      </c>
      <c r="Y47" s="1123"/>
      <c r="Z47" s="1123"/>
      <c r="AA47" s="1123"/>
      <c r="AB47" s="1122" t="s">
        <v>1853</v>
      </c>
      <c r="AC47" s="1123"/>
      <c r="AD47" s="1123"/>
      <c r="AE47" s="1123"/>
      <c r="AF47" s="1122" t="s">
        <v>1853</v>
      </c>
      <c r="AG47" s="1123"/>
      <c r="AH47" s="1123"/>
      <c r="AI47" s="1123"/>
      <c r="AJ47" s="1122" t="s">
        <v>1853</v>
      </c>
      <c r="AK47" s="1123"/>
      <c r="AL47" s="1123"/>
      <c r="AM47" s="1123"/>
      <c r="AN47" s="1122" t="s">
        <v>1853</v>
      </c>
      <c r="AO47" s="1123"/>
      <c r="AP47" s="1123"/>
      <c r="AQ47" s="1123"/>
      <c r="AR47" s="1122" t="s">
        <v>1853</v>
      </c>
      <c r="AS47" s="1123"/>
      <c r="AT47" s="1123"/>
      <c r="AU47" s="1123"/>
      <c r="AV47" s="1122" t="s">
        <v>1853</v>
      </c>
      <c r="AW47" s="1123"/>
      <c r="AX47" s="1123"/>
      <c r="AY47" s="1123"/>
    </row>
    <row r="48" spans="1:51" s="1129" customFormat="1" ht="25.5" customHeight="1">
      <c r="A48" s="1131" t="s">
        <v>782</v>
      </c>
      <c r="B48" s="1131"/>
      <c r="C48" s="1131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1"/>
      <c r="O48" s="1111" t="s">
        <v>1620</v>
      </c>
      <c r="P48" s="1122" t="s">
        <v>1853</v>
      </c>
      <c r="Q48" s="1123"/>
      <c r="R48" s="1123"/>
      <c r="S48" s="1123"/>
      <c r="T48" s="1122" t="s">
        <v>1853</v>
      </c>
      <c r="U48" s="1123"/>
      <c r="V48" s="1123"/>
      <c r="W48" s="1123"/>
      <c r="X48" s="1122" t="s">
        <v>1853</v>
      </c>
      <c r="Y48" s="1123"/>
      <c r="Z48" s="1123"/>
      <c r="AA48" s="1123"/>
      <c r="AB48" s="1122" t="s">
        <v>1853</v>
      </c>
      <c r="AC48" s="1123"/>
      <c r="AD48" s="1123"/>
      <c r="AE48" s="1123"/>
      <c r="AF48" s="1122" t="s">
        <v>1853</v>
      </c>
      <c r="AG48" s="1123"/>
      <c r="AH48" s="1123"/>
      <c r="AI48" s="1123"/>
      <c r="AJ48" s="1122" t="s">
        <v>1853</v>
      </c>
      <c r="AK48" s="1123"/>
      <c r="AL48" s="1123"/>
      <c r="AM48" s="1123"/>
      <c r="AN48" s="1122" t="s">
        <v>1853</v>
      </c>
      <c r="AO48" s="1123"/>
      <c r="AP48" s="1123"/>
      <c r="AQ48" s="1123"/>
      <c r="AR48" s="1122" t="s">
        <v>1853</v>
      </c>
      <c r="AS48" s="1123"/>
      <c r="AT48" s="1123"/>
      <c r="AU48" s="1123"/>
      <c r="AV48" s="1122" t="s">
        <v>1853</v>
      </c>
      <c r="AW48" s="1123"/>
      <c r="AX48" s="1123"/>
      <c r="AY48" s="1123"/>
    </row>
    <row r="49" spans="1:51" s="1129" customFormat="1" ht="25.5" customHeight="1">
      <c r="A49" s="1131" t="s">
        <v>783</v>
      </c>
      <c r="B49" s="1131"/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11" t="s">
        <v>1622</v>
      </c>
      <c r="P49" s="1122" t="s">
        <v>1853</v>
      </c>
      <c r="Q49" s="1123"/>
      <c r="R49" s="1123"/>
      <c r="S49" s="1123"/>
      <c r="T49" s="1122" t="s">
        <v>1853</v>
      </c>
      <c r="U49" s="1123"/>
      <c r="V49" s="1123"/>
      <c r="W49" s="1123"/>
      <c r="X49" s="1122" t="s">
        <v>1853</v>
      </c>
      <c r="Y49" s="1123"/>
      <c r="Z49" s="1123"/>
      <c r="AA49" s="1123"/>
      <c r="AB49" s="1122" t="s">
        <v>1853</v>
      </c>
      <c r="AC49" s="1123"/>
      <c r="AD49" s="1123"/>
      <c r="AE49" s="1123"/>
      <c r="AF49" s="1122" t="s">
        <v>1853</v>
      </c>
      <c r="AG49" s="1123"/>
      <c r="AH49" s="1123"/>
      <c r="AI49" s="1123"/>
      <c r="AJ49" s="1122" t="s">
        <v>1853</v>
      </c>
      <c r="AK49" s="1123"/>
      <c r="AL49" s="1123"/>
      <c r="AM49" s="1123"/>
      <c r="AN49" s="1122" t="s">
        <v>1853</v>
      </c>
      <c r="AO49" s="1123"/>
      <c r="AP49" s="1123"/>
      <c r="AQ49" s="1123"/>
      <c r="AR49" s="1122" t="s">
        <v>1853</v>
      </c>
      <c r="AS49" s="1123"/>
      <c r="AT49" s="1123"/>
      <c r="AU49" s="1123"/>
      <c r="AV49" s="1122" t="s">
        <v>1853</v>
      </c>
      <c r="AW49" s="1123"/>
      <c r="AX49" s="1123"/>
      <c r="AY49" s="1123"/>
    </row>
    <row r="50" spans="1:51" s="1129" customFormat="1" ht="25.5" customHeight="1">
      <c r="A50" s="1131" t="s">
        <v>784</v>
      </c>
      <c r="B50" s="1131"/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1111" t="s">
        <v>1624</v>
      </c>
      <c r="P50" s="1122" t="s">
        <v>1853</v>
      </c>
      <c r="Q50" s="1123"/>
      <c r="R50" s="1123"/>
      <c r="S50" s="1123"/>
      <c r="T50" s="1122" t="s">
        <v>1853</v>
      </c>
      <c r="U50" s="1123"/>
      <c r="V50" s="1123"/>
      <c r="W50" s="1123"/>
      <c r="X50" s="1122" t="s">
        <v>1853</v>
      </c>
      <c r="Y50" s="1123"/>
      <c r="Z50" s="1123"/>
      <c r="AA50" s="1123"/>
      <c r="AB50" s="1122" t="s">
        <v>1853</v>
      </c>
      <c r="AC50" s="1123"/>
      <c r="AD50" s="1123"/>
      <c r="AE50" s="1123"/>
      <c r="AF50" s="1122" t="s">
        <v>1853</v>
      </c>
      <c r="AG50" s="1123"/>
      <c r="AH50" s="1123"/>
      <c r="AI50" s="1123"/>
      <c r="AJ50" s="1122" t="s">
        <v>1853</v>
      </c>
      <c r="AK50" s="1123"/>
      <c r="AL50" s="1123"/>
      <c r="AM50" s="1123"/>
      <c r="AN50" s="1122" t="s">
        <v>1853</v>
      </c>
      <c r="AO50" s="1123"/>
      <c r="AP50" s="1123"/>
      <c r="AQ50" s="1123"/>
      <c r="AR50" s="1122" t="s">
        <v>1853</v>
      </c>
      <c r="AS50" s="1123"/>
      <c r="AT50" s="1123"/>
      <c r="AU50" s="1123"/>
      <c r="AV50" s="1122" t="s">
        <v>1853</v>
      </c>
      <c r="AW50" s="1123"/>
      <c r="AX50" s="1123"/>
      <c r="AY50" s="1123"/>
    </row>
    <row r="51" spans="1:51" s="1127" customFormat="1" ht="26.25" customHeight="1">
      <c r="A51" s="1126" t="s">
        <v>1421</v>
      </c>
      <c r="B51" s="1126"/>
      <c r="C51" s="1126"/>
      <c r="D51" s="1126"/>
      <c r="E51" s="1126"/>
      <c r="F51" s="1126"/>
      <c r="G51" s="1126"/>
      <c r="H51" s="1126"/>
      <c r="I51" s="1126"/>
      <c r="J51" s="1126"/>
      <c r="K51" s="1126"/>
      <c r="L51" s="1126"/>
      <c r="M51" s="1126"/>
      <c r="N51" s="1126"/>
      <c r="O51" s="1115" t="s">
        <v>1626</v>
      </c>
      <c r="P51" s="1116"/>
      <c r="Q51" s="1116"/>
      <c r="R51" s="1116"/>
      <c r="S51" s="1116"/>
      <c r="T51" s="1116"/>
      <c r="U51" s="1116"/>
      <c r="V51" s="1116"/>
      <c r="W51" s="1116"/>
      <c r="X51" s="1116"/>
      <c r="Y51" s="1116"/>
      <c r="Z51" s="1116"/>
      <c r="AA51" s="1116"/>
      <c r="AB51" s="1116"/>
      <c r="AC51" s="1116"/>
      <c r="AD51" s="1116"/>
      <c r="AE51" s="1116"/>
      <c r="AF51" s="1116"/>
      <c r="AG51" s="1116"/>
      <c r="AH51" s="1116"/>
      <c r="AI51" s="1116"/>
      <c r="AJ51" s="1116"/>
      <c r="AK51" s="1116"/>
      <c r="AL51" s="1116"/>
      <c r="AM51" s="1116"/>
      <c r="AN51" s="1116"/>
      <c r="AO51" s="1116"/>
      <c r="AP51" s="1116"/>
      <c r="AQ51" s="1116"/>
      <c r="AR51" s="1116"/>
      <c r="AS51" s="1116"/>
      <c r="AT51" s="1116"/>
      <c r="AU51" s="1116"/>
      <c r="AV51" s="1116"/>
      <c r="AW51" s="1116"/>
      <c r="AX51" s="1116"/>
      <c r="AY51" s="1116"/>
    </row>
    <row r="52" spans="1:51" s="1127" customFormat="1" ht="27.75" customHeight="1">
      <c r="A52" s="1126" t="s">
        <v>1422</v>
      </c>
      <c r="B52" s="1126"/>
      <c r="C52" s="1126"/>
      <c r="D52" s="1126"/>
      <c r="E52" s="1126"/>
      <c r="F52" s="1126"/>
      <c r="G52" s="1126"/>
      <c r="H52" s="1126"/>
      <c r="I52" s="1126"/>
      <c r="J52" s="1126"/>
      <c r="K52" s="1126"/>
      <c r="L52" s="1126"/>
      <c r="M52" s="1126"/>
      <c r="N52" s="1126"/>
      <c r="O52" s="1115" t="s">
        <v>1628</v>
      </c>
      <c r="P52" s="1116"/>
      <c r="Q52" s="1116"/>
      <c r="R52" s="1116"/>
      <c r="S52" s="1116"/>
      <c r="T52" s="1116"/>
      <c r="U52" s="1116"/>
      <c r="V52" s="1116"/>
      <c r="W52" s="1116"/>
      <c r="X52" s="1116"/>
      <c r="Y52" s="1116"/>
      <c r="Z52" s="1116"/>
      <c r="AA52" s="1116"/>
      <c r="AB52" s="1116"/>
      <c r="AC52" s="1116"/>
      <c r="AD52" s="1116"/>
      <c r="AE52" s="1116"/>
      <c r="AF52" s="1116"/>
      <c r="AG52" s="1116"/>
      <c r="AH52" s="1116"/>
      <c r="AI52" s="1116"/>
      <c r="AJ52" s="1116">
        <v>70999</v>
      </c>
      <c r="AK52" s="1116"/>
      <c r="AL52" s="1116"/>
      <c r="AM52" s="1116"/>
      <c r="AN52" s="1116"/>
      <c r="AO52" s="1116"/>
      <c r="AP52" s="1116"/>
      <c r="AQ52" s="1116"/>
      <c r="AR52" s="1116"/>
      <c r="AS52" s="1116"/>
      <c r="AT52" s="1116"/>
      <c r="AU52" s="1116"/>
      <c r="AV52" s="1116"/>
      <c r="AW52" s="1116"/>
      <c r="AX52" s="1116"/>
      <c r="AY52" s="1116"/>
    </row>
    <row r="53" spans="1:51" s="1133" customFormat="1" ht="26.25" customHeight="1">
      <c r="A53" s="1121" t="s">
        <v>785</v>
      </c>
      <c r="B53" s="1121"/>
      <c r="C53" s="1121"/>
      <c r="D53" s="1121"/>
      <c r="E53" s="1121"/>
      <c r="F53" s="1121"/>
      <c r="G53" s="1121"/>
      <c r="H53" s="1121"/>
      <c r="I53" s="1121"/>
      <c r="J53" s="1121"/>
      <c r="K53" s="1121"/>
      <c r="L53" s="1121"/>
      <c r="M53" s="1121"/>
      <c r="N53" s="1121"/>
      <c r="O53" s="1111" t="s">
        <v>1630</v>
      </c>
      <c r="P53" s="1112"/>
      <c r="Q53" s="1112"/>
      <c r="R53" s="1112"/>
      <c r="S53" s="1112"/>
      <c r="T53" s="1112"/>
      <c r="U53" s="1112"/>
      <c r="V53" s="1112"/>
      <c r="W53" s="1112"/>
      <c r="X53" s="1112"/>
      <c r="Y53" s="1112"/>
      <c r="Z53" s="1112"/>
      <c r="AA53" s="1112"/>
      <c r="AB53" s="1112"/>
      <c r="AC53" s="1112"/>
      <c r="AD53" s="1112"/>
      <c r="AE53" s="1112"/>
      <c r="AF53" s="1112"/>
      <c r="AG53" s="1112"/>
      <c r="AH53" s="1112"/>
      <c r="AI53" s="1112"/>
      <c r="AJ53" s="1112"/>
      <c r="AK53" s="1112"/>
      <c r="AL53" s="1112"/>
      <c r="AM53" s="1112"/>
      <c r="AN53" s="1112"/>
      <c r="AO53" s="1112"/>
      <c r="AP53" s="1112"/>
      <c r="AQ53" s="1112"/>
      <c r="AR53" s="1112"/>
      <c r="AS53" s="1112"/>
      <c r="AT53" s="1112"/>
      <c r="AU53" s="1112"/>
      <c r="AV53" s="1112"/>
      <c r="AW53" s="1112"/>
      <c r="AX53" s="1112"/>
      <c r="AY53" s="1112"/>
    </row>
    <row r="54" spans="1:51" s="1127" customFormat="1" ht="26.25" customHeight="1">
      <c r="A54" s="1126" t="s">
        <v>1423</v>
      </c>
      <c r="B54" s="1126"/>
      <c r="C54" s="1126"/>
      <c r="D54" s="1126"/>
      <c r="E54" s="1126"/>
      <c r="F54" s="1126"/>
      <c r="G54" s="1126"/>
      <c r="H54" s="1126"/>
      <c r="I54" s="1126"/>
      <c r="J54" s="1126"/>
      <c r="K54" s="1126"/>
      <c r="L54" s="1126"/>
      <c r="M54" s="1126"/>
      <c r="N54" s="1126"/>
      <c r="O54" s="1115" t="s">
        <v>1632</v>
      </c>
      <c r="P54" s="1116"/>
      <c r="Q54" s="1116"/>
      <c r="R54" s="1116"/>
      <c r="S54" s="1116"/>
      <c r="T54" s="1116"/>
      <c r="U54" s="1116"/>
      <c r="V54" s="1116"/>
      <c r="W54" s="1116"/>
      <c r="X54" s="1116"/>
      <c r="Y54" s="1116"/>
      <c r="Z54" s="1116"/>
      <c r="AA54" s="1116"/>
      <c r="AB54" s="1116"/>
      <c r="AC54" s="1116"/>
      <c r="AD54" s="1116"/>
      <c r="AE54" s="1116"/>
      <c r="AF54" s="1116"/>
      <c r="AG54" s="1116"/>
      <c r="AH54" s="1116"/>
      <c r="AI54" s="1116"/>
      <c r="AJ54" s="1116">
        <v>70999</v>
      </c>
      <c r="AK54" s="1116"/>
      <c r="AL54" s="1116"/>
      <c r="AM54" s="1116"/>
      <c r="AN54" s="1116"/>
      <c r="AO54" s="1116"/>
      <c r="AP54" s="1116"/>
      <c r="AQ54" s="1116"/>
      <c r="AR54" s="1116"/>
      <c r="AS54" s="1116"/>
      <c r="AT54" s="1116"/>
      <c r="AU54" s="1116"/>
      <c r="AV54" s="1116"/>
      <c r="AW54" s="1116"/>
      <c r="AX54" s="1116"/>
      <c r="AY54" s="1116"/>
    </row>
    <row r="55" spans="1:51" s="1127" customFormat="1" ht="19.5" customHeight="1">
      <c r="A55" s="1126" t="s">
        <v>1424</v>
      </c>
      <c r="B55" s="1126"/>
      <c r="C55" s="1126"/>
      <c r="D55" s="1126"/>
      <c r="E55" s="1126"/>
      <c r="F55" s="1126"/>
      <c r="G55" s="1126"/>
      <c r="H55" s="1126"/>
      <c r="I55" s="1126"/>
      <c r="J55" s="1126"/>
      <c r="K55" s="1126"/>
      <c r="L55" s="1126"/>
      <c r="M55" s="1126"/>
      <c r="N55" s="1126"/>
      <c r="O55" s="1115" t="s">
        <v>1634</v>
      </c>
      <c r="P55" s="1116"/>
      <c r="Q55" s="1116"/>
      <c r="R55" s="1116"/>
      <c r="S55" s="1116"/>
      <c r="T55" s="1116"/>
      <c r="U55" s="1116"/>
      <c r="V55" s="1116"/>
      <c r="W55" s="1116"/>
      <c r="X55" s="1116"/>
      <c r="Y55" s="1116"/>
      <c r="Z55" s="1116"/>
      <c r="AA55" s="1116"/>
      <c r="AB55" s="1116"/>
      <c r="AC55" s="1116"/>
      <c r="AD55" s="1116"/>
      <c r="AE55" s="1116"/>
      <c r="AF55" s="1116"/>
      <c r="AG55" s="1116"/>
      <c r="AH55" s="1116"/>
      <c r="AI55" s="1116"/>
      <c r="AJ55" s="1116">
        <v>70999</v>
      </c>
      <c r="AK55" s="1116"/>
      <c r="AL55" s="1116"/>
      <c r="AM55" s="1116"/>
      <c r="AN55" s="1116"/>
      <c r="AO55" s="1116"/>
      <c r="AP55" s="1116"/>
      <c r="AQ55" s="1116"/>
      <c r="AR55" s="1116"/>
      <c r="AS55" s="1116"/>
      <c r="AT55" s="1116"/>
      <c r="AU55" s="1116"/>
      <c r="AV55" s="1116">
        <v>127000</v>
      </c>
      <c r="AW55" s="1116"/>
      <c r="AX55" s="1116"/>
      <c r="AY55" s="1116"/>
    </row>
    <row r="56" spans="1:51" s="1129" customFormat="1" ht="37.5" customHeight="1">
      <c r="A56" s="1120" t="s">
        <v>786</v>
      </c>
      <c r="B56" s="1121"/>
      <c r="C56" s="1121"/>
      <c r="D56" s="1121"/>
      <c r="E56" s="1121"/>
      <c r="F56" s="1121"/>
      <c r="G56" s="1121"/>
      <c r="H56" s="1121"/>
      <c r="I56" s="1121"/>
      <c r="J56" s="1121"/>
      <c r="K56" s="1121"/>
      <c r="L56" s="1121"/>
      <c r="M56" s="1121"/>
      <c r="N56" s="1121"/>
      <c r="O56" s="1111" t="s">
        <v>1636</v>
      </c>
      <c r="P56" s="1112"/>
      <c r="Q56" s="1112"/>
      <c r="R56" s="1112"/>
      <c r="S56" s="1112"/>
      <c r="T56" s="1112"/>
      <c r="U56" s="1112"/>
      <c r="V56" s="1112"/>
      <c r="W56" s="1112"/>
      <c r="X56" s="1112"/>
      <c r="Y56" s="1112"/>
      <c r="Z56" s="1112"/>
      <c r="AA56" s="1112"/>
      <c r="AB56" s="1112"/>
      <c r="AC56" s="1112"/>
      <c r="AD56" s="1112"/>
      <c r="AE56" s="1112"/>
      <c r="AF56" s="1112"/>
      <c r="AG56" s="1112"/>
      <c r="AH56" s="1112"/>
      <c r="AI56" s="1112"/>
      <c r="AJ56" s="1112"/>
      <c r="AK56" s="1112"/>
      <c r="AL56" s="1112"/>
      <c r="AM56" s="1112"/>
      <c r="AN56" s="1112"/>
      <c r="AO56" s="1112"/>
      <c r="AP56" s="1112"/>
      <c r="AQ56" s="1112"/>
      <c r="AR56" s="1112"/>
      <c r="AS56" s="1112"/>
      <c r="AT56" s="1112"/>
      <c r="AU56" s="1112"/>
      <c r="AV56" s="1112"/>
      <c r="AW56" s="1112"/>
      <c r="AX56" s="1112"/>
      <c r="AY56" s="1112"/>
    </row>
    <row r="57" spans="1:51" s="1129" customFormat="1" ht="37.5" customHeight="1">
      <c r="A57" s="1120" t="s">
        <v>787</v>
      </c>
      <c r="B57" s="1121"/>
      <c r="C57" s="1121"/>
      <c r="D57" s="1121"/>
      <c r="E57" s="1121"/>
      <c r="F57" s="1121"/>
      <c r="G57" s="1121"/>
      <c r="H57" s="1121"/>
      <c r="I57" s="1121"/>
      <c r="J57" s="1121"/>
      <c r="K57" s="1121"/>
      <c r="L57" s="1121"/>
      <c r="M57" s="1121"/>
      <c r="N57" s="1121"/>
      <c r="O57" s="1111" t="s">
        <v>1638</v>
      </c>
      <c r="P57" s="1112"/>
      <c r="Q57" s="1112"/>
      <c r="R57" s="1112"/>
      <c r="S57" s="1112"/>
      <c r="T57" s="1112"/>
      <c r="U57" s="1112"/>
      <c r="V57" s="1112"/>
      <c r="W57" s="1112"/>
      <c r="X57" s="1112"/>
      <c r="Y57" s="1112"/>
      <c r="Z57" s="1112"/>
      <c r="AA57" s="1112"/>
      <c r="AB57" s="1112"/>
      <c r="AC57" s="1112"/>
      <c r="AD57" s="1112"/>
      <c r="AE57" s="1112"/>
      <c r="AF57" s="1112"/>
      <c r="AG57" s="1112"/>
      <c r="AH57" s="1112"/>
      <c r="AI57" s="1112"/>
      <c r="AJ57" s="1112"/>
      <c r="AK57" s="1112"/>
      <c r="AL57" s="1112"/>
      <c r="AM57" s="1112"/>
      <c r="AN57" s="1112"/>
      <c r="AO57" s="1112"/>
      <c r="AP57" s="1112"/>
      <c r="AQ57" s="1112"/>
      <c r="AR57" s="1112"/>
      <c r="AS57" s="1112"/>
      <c r="AT57" s="1112"/>
      <c r="AU57" s="1112"/>
      <c r="AV57" s="1112"/>
      <c r="AW57" s="1112"/>
      <c r="AX57" s="1112"/>
      <c r="AY57" s="1112"/>
    </row>
    <row r="58" spans="1:51" s="1129" customFormat="1" ht="37.5" customHeight="1">
      <c r="A58" s="1120" t="s">
        <v>788</v>
      </c>
      <c r="B58" s="1121"/>
      <c r="C58" s="1121"/>
      <c r="D58" s="1121"/>
      <c r="E58" s="1121"/>
      <c r="F58" s="1121"/>
      <c r="G58" s="1121"/>
      <c r="H58" s="1121"/>
      <c r="I58" s="1121"/>
      <c r="J58" s="1121"/>
      <c r="K58" s="1121"/>
      <c r="L58" s="1121"/>
      <c r="M58" s="1121"/>
      <c r="N58" s="1121"/>
      <c r="O58" s="1111" t="s">
        <v>1640</v>
      </c>
      <c r="P58" s="1112"/>
      <c r="Q58" s="1112"/>
      <c r="R58" s="1112"/>
      <c r="S58" s="1112"/>
      <c r="T58" s="1112"/>
      <c r="U58" s="1112"/>
      <c r="V58" s="1112"/>
      <c r="W58" s="1112"/>
      <c r="X58" s="1112"/>
      <c r="Y58" s="1112"/>
      <c r="Z58" s="1112"/>
      <c r="AA58" s="1112"/>
      <c r="AB58" s="1112"/>
      <c r="AC58" s="1112"/>
      <c r="AD58" s="1112"/>
      <c r="AE58" s="1112"/>
      <c r="AF58" s="1112"/>
      <c r="AG58" s="1112"/>
      <c r="AH58" s="1112"/>
      <c r="AI58" s="1112"/>
      <c r="AJ58" s="1112"/>
      <c r="AK58" s="1112"/>
      <c r="AL58" s="1112"/>
      <c r="AM58" s="1112"/>
      <c r="AN58" s="1112"/>
      <c r="AO58" s="1112"/>
      <c r="AP58" s="1112"/>
      <c r="AQ58" s="1112"/>
      <c r="AR58" s="1112"/>
      <c r="AS58" s="1112"/>
      <c r="AT58" s="1112"/>
      <c r="AU58" s="1112"/>
      <c r="AV58" s="1112"/>
      <c r="AW58" s="1112"/>
      <c r="AX58" s="1112"/>
      <c r="AY58" s="1112"/>
    </row>
    <row r="59" spans="1:51" s="1129" customFormat="1" ht="37.5" customHeight="1">
      <c r="A59" s="1120" t="s">
        <v>789</v>
      </c>
      <c r="B59" s="1121"/>
      <c r="C59" s="1121"/>
      <c r="D59" s="1121"/>
      <c r="E59" s="1121"/>
      <c r="F59" s="1121"/>
      <c r="G59" s="1121"/>
      <c r="H59" s="1121"/>
      <c r="I59" s="1121"/>
      <c r="J59" s="1121"/>
      <c r="K59" s="1121"/>
      <c r="L59" s="1121"/>
      <c r="M59" s="1121"/>
      <c r="N59" s="1121"/>
      <c r="O59" s="1111" t="s">
        <v>1642</v>
      </c>
      <c r="P59" s="1112"/>
      <c r="Q59" s="1112"/>
      <c r="R59" s="1112"/>
      <c r="S59" s="1112"/>
      <c r="T59" s="1112"/>
      <c r="U59" s="1112"/>
      <c r="V59" s="1112"/>
      <c r="W59" s="1112"/>
      <c r="X59" s="1112"/>
      <c r="Y59" s="1112"/>
      <c r="Z59" s="1112"/>
      <c r="AA59" s="1112"/>
      <c r="AB59" s="1112"/>
      <c r="AC59" s="1112"/>
      <c r="AD59" s="1112"/>
      <c r="AE59" s="1112"/>
      <c r="AF59" s="1112"/>
      <c r="AG59" s="1112"/>
      <c r="AH59" s="1112"/>
      <c r="AI59" s="1112"/>
      <c r="AJ59" s="1112"/>
      <c r="AK59" s="1112"/>
      <c r="AL59" s="1112"/>
      <c r="AM59" s="1112"/>
      <c r="AN59" s="1112"/>
      <c r="AO59" s="1112"/>
      <c r="AP59" s="1112"/>
      <c r="AQ59" s="1112"/>
      <c r="AR59" s="1112"/>
      <c r="AS59" s="1112"/>
      <c r="AT59" s="1112"/>
      <c r="AU59" s="1112"/>
      <c r="AV59" s="1112"/>
      <c r="AW59" s="1112"/>
      <c r="AX59" s="1112"/>
      <c r="AY59" s="1112"/>
    </row>
    <row r="60" spans="1:51" s="1129" customFormat="1" ht="37.5" customHeight="1">
      <c r="A60" s="1120" t="s">
        <v>790</v>
      </c>
      <c r="B60" s="1121"/>
      <c r="C60" s="1121"/>
      <c r="D60" s="1121"/>
      <c r="E60" s="1121"/>
      <c r="F60" s="1121"/>
      <c r="G60" s="1121"/>
      <c r="H60" s="1121"/>
      <c r="I60" s="1121"/>
      <c r="J60" s="1121"/>
      <c r="K60" s="1121"/>
      <c r="L60" s="1121"/>
      <c r="M60" s="1121"/>
      <c r="N60" s="1121"/>
      <c r="O60" s="1111" t="s">
        <v>1644</v>
      </c>
      <c r="P60" s="1112"/>
      <c r="Q60" s="1112"/>
      <c r="R60" s="1112"/>
      <c r="S60" s="1112"/>
      <c r="T60" s="1112"/>
      <c r="U60" s="1112"/>
      <c r="V60" s="1112"/>
      <c r="W60" s="1112"/>
      <c r="X60" s="1112"/>
      <c r="Y60" s="1112"/>
      <c r="Z60" s="1112"/>
      <c r="AA60" s="1112"/>
      <c r="AB60" s="1112"/>
      <c r="AC60" s="1112"/>
      <c r="AD60" s="1112"/>
      <c r="AE60" s="1112"/>
      <c r="AF60" s="1112"/>
      <c r="AG60" s="1112"/>
      <c r="AH60" s="1112"/>
      <c r="AI60" s="1112"/>
      <c r="AJ60" s="1112"/>
      <c r="AK60" s="1112"/>
      <c r="AL60" s="1112"/>
      <c r="AM60" s="1112"/>
      <c r="AN60" s="1112"/>
      <c r="AO60" s="1112"/>
      <c r="AP60" s="1112"/>
      <c r="AQ60" s="1112"/>
      <c r="AR60" s="1112"/>
      <c r="AS60" s="1112"/>
      <c r="AT60" s="1112"/>
      <c r="AU60" s="1112"/>
      <c r="AV60" s="1112"/>
      <c r="AW60" s="1112"/>
      <c r="AX60" s="1112"/>
      <c r="AY60" s="1112"/>
    </row>
    <row r="61" spans="1:51" s="1129" customFormat="1" ht="37.5" customHeight="1">
      <c r="A61" s="1120" t="s">
        <v>791</v>
      </c>
      <c r="B61" s="1121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11" t="s">
        <v>1646</v>
      </c>
      <c r="P61" s="1112"/>
      <c r="Q61" s="1112"/>
      <c r="R61" s="1112"/>
      <c r="S61" s="1112"/>
      <c r="T61" s="1112"/>
      <c r="U61" s="1112"/>
      <c r="V61" s="1112"/>
      <c r="W61" s="1112"/>
      <c r="X61" s="1112"/>
      <c r="Y61" s="1112"/>
      <c r="Z61" s="1112"/>
      <c r="AA61" s="1112"/>
      <c r="AB61" s="1112"/>
      <c r="AC61" s="1112"/>
      <c r="AD61" s="1112"/>
      <c r="AE61" s="1112"/>
      <c r="AF61" s="1112"/>
      <c r="AG61" s="1112"/>
      <c r="AH61" s="1112"/>
      <c r="AI61" s="1112"/>
      <c r="AJ61" s="1112"/>
      <c r="AK61" s="1112"/>
      <c r="AL61" s="1112"/>
      <c r="AM61" s="1112"/>
      <c r="AN61" s="1112"/>
      <c r="AO61" s="1112"/>
      <c r="AP61" s="1112"/>
      <c r="AQ61" s="1112"/>
      <c r="AR61" s="1112"/>
      <c r="AS61" s="1112"/>
      <c r="AT61" s="1112"/>
      <c r="AU61" s="1112"/>
      <c r="AV61" s="1112"/>
      <c r="AW61" s="1112"/>
      <c r="AX61" s="1112"/>
      <c r="AY61" s="1112"/>
    </row>
    <row r="62" spans="1:51" s="1129" customFormat="1" ht="37.5" customHeight="1">
      <c r="A62" s="1120" t="s">
        <v>792</v>
      </c>
      <c r="B62" s="1121"/>
      <c r="C62" s="1121"/>
      <c r="D62" s="1121"/>
      <c r="E62" s="1121"/>
      <c r="F62" s="1121"/>
      <c r="G62" s="1121"/>
      <c r="H62" s="1121"/>
      <c r="I62" s="1121"/>
      <c r="J62" s="1121"/>
      <c r="K62" s="1121"/>
      <c r="L62" s="1121"/>
      <c r="M62" s="1121"/>
      <c r="N62" s="1121"/>
      <c r="O62" s="1111" t="s">
        <v>1648</v>
      </c>
      <c r="P62" s="1112"/>
      <c r="Q62" s="1112"/>
      <c r="R62" s="1112"/>
      <c r="S62" s="1112"/>
      <c r="T62" s="1112"/>
      <c r="U62" s="1112"/>
      <c r="V62" s="1112"/>
      <c r="W62" s="1112"/>
      <c r="X62" s="1112"/>
      <c r="Y62" s="1112"/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112"/>
      <c r="AJ62" s="1112"/>
      <c r="AK62" s="1112"/>
      <c r="AL62" s="1112"/>
      <c r="AM62" s="1112"/>
      <c r="AN62" s="1112"/>
      <c r="AO62" s="1112"/>
      <c r="AP62" s="1112"/>
      <c r="AQ62" s="1112"/>
      <c r="AR62" s="1112"/>
      <c r="AS62" s="1112"/>
      <c r="AT62" s="1112"/>
      <c r="AU62" s="1112"/>
      <c r="AV62" s="1112"/>
      <c r="AW62" s="1112"/>
      <c r="AX62" s="1112"/>
      <c r="AY62" s="1112"/>
    </row>
    <row r="63" spans="1:51" s="1129" customFormat="1" ht="29.25" customHeight="1">
      <c r="A63" s="1134" t="s">
        <v>1425</v>
      </c>
      <c r="B63" s="1135"/>
      <c r="C63" s="1135"/>
      <c r="D63" s="1135"/>
      <c r="E63" s="1135"/>
      <c r="F63" s="1135"/>
      <c r="G63" s="1135"/>
      <c r="H63" s="1135"/>
      <c r="I63" s="1135"/>
      <c r="J63" s="1135"/>
      <c r="K63" s="1135"/>
      <c r="L63" s="1135"/>
      <c r="M63" s="1135"/>
      <c r="N63" s="1135"/>
      <c r="O63" s="1136" t="s">
        <v>1651</v>
      </c>
      <c r="P63" s="1112"/>
      <c r="Q63" s="1112"/>
      <c r="R63" s="1112"/>
      <c r="S63" s="1112"/>
      <c r="T63" s="1112"/>
      <c r="U63" s="1112"/>
      <c r="V63" s="1112"/>
      <c r="W63" s="1112"/>
      <c r="X63" s="1112"/>
      <c r="Y63" s="1112"/>
      <c r="Z63" s="1112"/>
      <c r="AA63" s="1112"/>
      <c r="AB63" s="1112"/>
      <c r="AC63" s="1112"/>
      <c r="AD63" s="1112"/>
      <c r="AE63" s="1112"/>
      <c r="AF63" s="1112"/>
      <c r="AG63" s="1112"/>
      <c r="AH63" s="1112"/>
      <c r="AI63" s="1112"/>
      <c r="AJ63" s="1112"/>
      <c r="AK63" s="1112"/>
      <c r="AL63" s="1112"/>
      <c r="AM63" s="1112"/>
      <c r="AN63" s="1112"/>
      <c r="AO63" s="1112"/>
      <c r="AP63" s="1112"/>
      <c r="AQ63" s="1112"/>
      <c r="AR63" s="1112"/>
      <c r="AS63" s="1112"/>
      <c r="AT63" s="1112"/>
      <c r="AU63" s="1112"/>
      <c r="AV63" s="1112"/>
      <c r="AW63" s="1112"/>
      <c r="AX63" s="1112"/>
      <c r="AY63" s="1112"/>
    </row>
    <row r="64" spans="1:51" s="1129" customFormat="1" ht="38.25" customHeight="1">
      <c r="A64" s="1120" t="s">
        <v>793</v>
      </c>
      <c r="B64" s="1121"/>
      <c r="C64" s="1121"/>
      <c r="D64" s="1121"/>
      <c r="E64" s="1121"/>
      <c r="F64" s="1121"/>
      <c r="G64" s="1121"/>
      <c r="H64" s="1121"/>
      <c r="I64" s="1121"/>
      <c r="J64" s="1121"/>
      <c r="K64" s="1121"/>
      <c r="L64" s="1121"/>
      <c r="M64" s="1121"/>
      <c r="N64" s="1121"/>
      <c r="O64" s="1111" t="s">
        <v>1653</v>
      </c>
      <c r="P64" s="1112"/>
      <c r="Q64" s="1112"/>
      <c r="R64" s="1112"/>
      <c r="S64" s="1112"/>
      <c r="T64" s="1112"/>
      <c r="U64" s="1112"/>
      <c r="V64" s="1112"/>
      <c r="W64" s="1112"/>
      <c r="X64" s="1112"/>
      <c r="Y64" s="1112"/>
      <c r="Z64" s="1112"/>
      <c r="AA64" s="1112"/>
      <c r="AB64" s="1112"/>
      <c r="AC64" s="1112"/>
      <c r="AD64" s="1112"/>
      <c r="AE64" s="1112"/>
      <c r="AF64" s="1112"/>
      <c r="AG64" s="1112"/>
      <c r="AH64" s="1112"/>
      <c r="AI64" s="1112"/>
      <c r="AJ64" s="1112"/>
      <c r="AK64" s="1112"/>
      <c r="AL64" s="1112"/>
      <c r="AM64" s="1112"/>
      <c r="AN64" s="1112"/>
      <c r="AO64" s="1112"/>
      <c r="AP64" s="1112"/>
      <c r="AQ64" s="1112"/>
      <c r="AR64" s="1112"/>
      <c r="AS64" s="1112"/>
      <c r="AT64" s="1112"/>
      <c r="AU64" s="1112"/>
      <c r="AV64" s="1112"/>
      <c r="AW64" s="1112"/>
      <c r="AX64" s="1112"/>
      <c r="AY64" s="1112"/>
    </row>
    <row r="65" spans="1:51" s="1129" customFormat="1" ht="38.25" customHeight="1">
      <c r="A65" s="1120" t="s">
        <v>794</v>
      </c>
      <c r="B65" s="1121"/>
      <c r="C65" s="1121"/>
      <c r="D65" s="1121"/>
      <c r="E65" s="1121"/>
      <c r="F65" s="1121"/>
      <c r="G65" s="1121"/>
      <c r="H65" s="1121"/>
      <c r="I65" s="1121"/>
      <c r="J65" s="1121"/>
      <c r="K65" s="1121"/>
      <c r="L65" s="1121"/>
      <c r="M65" s="1121"/>
      <c r="N65" s="1121"/>
      <c r="O65" s="1111" t="s">
        <v>1655</v>
      </c>
      <c r="P65" s="1112"/>
      <c r="Q65" s="1112"/>
      <c r="R65" s="1112"/>
      <c r="S65" s="1112"/>
      <c r="T65" s="1112"/>
      <c r="U65" s="1112"/>
      <c r="V65" s="1112"/>
      <c r="W65" s="1112"/>
      <c r="X65" s="1112"/>
      <c r="Y65" s="1112"/>
      <c r="Z65" s="1112"/>
      <c r="AA65" s="1112"/>
      <c r="AB65" s="1112"/>
      <c r="AC65" s="1112"/>
      <c r="AD65" s="1112"/>
      <c r="AE65" s="1112"/>
      <c r="AF65" s="1112"/>
      <c r="AG65" s="1112"/>
      <c r="AH65" s="1112"/>
      <c r="AI65" s="1112"/>
      <c r="AJ65" s="1112"/>
      <c r="AK65" s="1112"/>
      <c r="AL65" s="1112"/>
      <c r="AM65" s="1112"/>
      <c r="AN65" s="1112"/>
      <c r="AO65" s="1112"/>
      <c r="AP65" s="1112"/>
      <c r="AQ65" s="1112"/>
      <c r="AR65" s="1112"/>
      <c r="AS65" s="1112"/>
      <c r="AT65" s="1112"/>
      <c r="AU65" s="1112"/>
      <c r="AV65" s="1112"/>
      <c r="AW65" s="1112"/>
      <c r="AX65" s="1112"/>
      <c r="AY65" s="1112"/>
    </row>
    <row r="66" spans="1:51" s="1129" customFormat="1" ht="38.25" customHeight="1">
      <c r="A66" s="1120" t="s">
        <v>795</v>
      </c>
      <c r="B66" s="1121"/>
      <c r="C66" s="1121"/>
      <c r="D66" s="1121"/>
      <c r="E66" s="1121"/>
      <c r="F66" s="1121"/>
      <c r="G66" s="1121"/>
      <c r="H66" s="1121"/>
      <c r="I66" s="1121"/>
      <c r="J66" s="1121"/>
      <c r="K66" s="1121"/>
      <c r="L66" s="1121"/>
      <c r="M66" s="1121"/>
      <c r="N66" s="1121"/>
      <c r="O66" s="1111" t="s">
        <v>1657</v>
      </c>
      <c r="P66" s="1112"/>
      <c r="Q66" s="1112"/>
      <c r="R66" s="1112"/>
      <c r="S66" s="1112"/>
      <c r="T66" s="1112"/>
      <c r="U66" s="1112"/>
      <c r="V66" s="1112"/>
      <c r="W66" s="1112"/>
      <c r="X66" s="1112"/>
      <c r="Y66" s="1112"/>
      <c r="Z66" s="1112"/>
      <c r="AA66" s="1112"/>
      <c r="AB66" s="1112"/>
      <c r="AC66" s="1112"/>
      <c r="AD66" s="1112"/>
      <c r="AE66" s="1112"/>
      <c r="AF66" s="1112"/>
      <c r="AG66" s="1112"/>
      <c r="AH66" s="1112"/>
      <c r="AI66" s="1112"/>
      <c r="AJ66" s="1112"/>
      <c r="AK66" s="1112"/>
      <c r="AL66" s="1112"/>
      <c r="AM66" s="1112"/>
      <c r="AN66" s="1112"/>
      <c r="AO66" s="1112"/>
      <c r="AP66" s="1112"/>
      <c r="AQ66" s="1112"/>
      <c r="AR66" s="1112"/>
      <c r="AS66" s="1112"/>
      <c r="AT66" s="1112"/>
      <c r="AU66" s="1112"/>
      <c r="AV66" s="1112"/>
      <c r="AW66" s="1112"/>
      <c r="AX66" s="1112"/>
      <c r="AY66" s="1112"/>
    </row>
    <row r="67" spans="1:51" s="1129" customFormat="1" ht="38.25" customHeight="1">
      <c r="A67" s="1120" t="s">
        <v>796</v>
      </c>
      <c r="B67" s="1121"/>
      <c r="C67" s="1121"/>
      <c r="D67" s="1121"/>
      <c r="E67" s="1121"/>
      <c r="F67" s="1121"/>
      <c r="G67" s="1121"/>
      <c r="H67" s="1121"/>
      <c r="I67" s="1121"/>
      <c r="J67" s="1121"/>
      <c r="K67" s="1121"/>
      <c r="L67" s="1121"/>
      <c r="M67" s="1121"/>
      <c r="N67" s="1121"/>
      <c r="O67" s="1111" t="s">
        <v>1659</v>
      </c>
      <c r="P67" s="1112"/>
      <c r="Q67" s="1112"/>
      <c r="R67" s="1112"/>
      <c r="S67" s="1112"/>
      <c r="T67" s="1112"/>
      <c r="U67" s="1112"/>
      <c r="V67" s="1112"/>
      <c r="W67" s="1112"/>
      <c r="X67" s="1112"/>
      <c r="Y67" s="1112"/>
      <c r="Z67" s="1112"/>
      <c r="AA67" s="1112"/>
      <c r="AB67" s="1112"/>
      <c r="AC67" s="1112"/>
      <c r="AD67" s="1112"/>
      <c r="AE67" s="1112"/>
      <c r="AF67" s="1112"/>
      <c r="AG67" s="1112"/>
      <c r="AH67" s="1112"/>
      <c r="AI67" s="1112"/>
      <c r="AJ67" s="1112"/>
      <c r="AK67" s="1112"/>
      <c r="AL67" s="1112"/>
      <c r="AM67" s="1112"/>
      <c r="AN67" s="1112"/>
      <c r="AO67" s="1112"/>
      <c r="AP67" s="1112"/>
      <c r="AQ67" s="1112"/>
      <c r="AR67" s="1112"/>
      <c r="AS67" s="1112"/>
      <c r="AT67" s="1112"/>
      <c r="AU67" s="1112"/>
      <c r="AV67" s="1112"/>
      <c r="AW67" s="1112"/>
      <c r="AX67" s="1112"/>
      <c r="AY67" s="1112"/>
    </row>
    <row r="68" spans="1:51" s="1129" customFormat="1" ht="38.25" customHeight="1">
      <c r="A68" s="1120" t="s">
        <v>797</v>
      </c>
      <c r="B68" s="1121"/>
      <c r="C68" s="1121"/>
      <c r="D68" s="1121"/>
      <c r="E68" s="1121"/>
      <c r="F68" s="1121"/>
      <c r="G68" s="1121"/>
      <c r="H68" s="1121"/>
      <c r="I68" s="1121"/>
      <c r="J68" s="1121"/>
      <c r="K68" s="1121"/>
      <c r="L68" s="1121"/>
      <c r="M68" s="1121"/>
      <c r="N68" s="1121"/>
      <c r="O68" s="1111" t="s">
        <v>1661</v>
      </c>
      <c r="P68" s="1112"/>
      <c r="Q68" s="1112"/>
      <c r="R68" s="1112"/>
      <c r="S68" s="1112"/>
      <c r="T68" s="1112"/>
      <c r="U68" s="1112"/>
      <c r="V68" s="1112"/>
      <c r="W68" s="1112"/>
      <c r="X68" s="1112"/>
      <c r="Y68" s="1112"/>
      <c r="Z68" s="1112"/>
      <c r="AA68" s="1112"/>
      <c r="AB68" s="1112"/>
      <c r="AC68" s="1112"/>
      <c r="AD68" s="1112"/>
      <c r="AE68" s="1112"/>
      <c r="AF68" s="1112"/>
      <c r="AG68" s="1112"/>
      <c r="AH68" s="1112"/>
      <c r="AI68" s="1112"/>
      <c r="AJ68" s="1112"/>
      <c r="AK68" s="1112"/>
      <c r="AL68" s="1112"/>
      <c r="AM68" s="1112"/>
      <c r="AN68" s="1112"/>
      <c r="AO68" s="1112"/>
      <c r="AP68" s="1112"/>
      <c r="AQ68" s="1112"/>
      <c r="AR68" s="1112"/>
      <c r="AS68" s="1112"/>
      <c r="AT68" s="1112"/>
      <c r="AU68" s="1112"/>
      <c r="AV68" s="1112"/>
      <c r="AW68" s="1112"/>
      <c r="AX68" s="1112"/>
      <c r="AY68" s="1112"/>
    </row>
    <row r="69" spans="1:51" s="1129" customFormat="1" ht="38.25" customHeight="1">
      <c r="A69" s="1120" t="s">
        <v>798</v>
      </c>
      <c r="B69" s="1121"/>
      <c r="C69" s="1121"/>
      <c r="D69" s="1121"/>
      <c r="E69" s="1121"/>
      <c r="F69" s="1121"/>
      <c r="G69" s="1121"/>
      <c r="H69" s="1121"/>
      <c r="I69" s="1121"/>
      <c r="J69" s="1121"/>
      <c r="K69" s="1121"/>
      <c r="L69" s="1121"/>
      <c r="M69" s="1121"/>
      <c r="N69" s="1121"/>
      <c r="O69" s="1111" t="s">
        <v>1663</v>
      </c>
      <c r="P69" s="1112"/>
      <c r="Q69" s="1112"/>
      <c r="R69" s="1112"/>
      <c r="S69" s="1112"/>
      <c r="T69" s="1112"/>
      <c r="U69" s="1112"/>
      <c r="V69" s="1112"/>
      <c r="W69" s="1112"/>
      <c r="X69" s="1112"/>
      <c r="Y69" s="1112"/>
      <c r="Z69" s="1112"/>
      <c r="AA69" s="1112"/>
      <c r="AB69" s="1112"/>
      <c r="AC69" s="1112"/>
      <c r="AD69" s="1112"/>
      <c r="AE69" s="1112"/>
      <c r="AF69" s="1112"/>
      <c r="AG69" s="1112"/>
      <c r="AH69" s="1112"/>
      <c r="AI69" s="1112"/>
      <c r="AJ69" s="1112"/>
      <c r="AK69" s="1112"/>
      <c r="AL69" s="1112"/>
      <c r="AM69" s="1112"/>
      <c r="AN69" s="1112"/>
      <c r="AO69" s="1112"/>
      <c r="AP69" s="1112"/>
      <c r="AQ69" s="1112"/>
      <c r="AR69" s="1112"/>
      <c r="AS69" s="1112"/>
      <c r="AT69" s="1112"/>
      <c r="AU69" s="1112"/>
      <c r="AV69" s="1112"/>
      <c r="AW69" s="1112"/>
      <c r="AX69" s="1112"/>
      <c r="AY69" s="1112"/>
    </row>
    <row r="70" spans="1:51" s="1129" customFormat="1" ht="38.25" customHeight="1">
      <c r="A70" s="1120" t="s">
        <v>799</v>
      </c>
      <c r="B70" s="1121"/>
      <c r="C70" s="1121"/>
      <c r="D70" s="1121"/>
      <c r="E70" s="1121"/>
      <c r="F70" s="1121"/>
      <c r="G70" s="1121"/>
      <c r="H70" s="1121"/>
      <c r="I70" s="1121"/>
      <c r="J70" s="1121"/>
      <c r="K70" s="1121"/>
      <c r="L70" s="1121"/>
      <c r="M70" s="1121"/>
      <c r="N70" s="1121"/>
      <c r="O70" s="1111" t="s">
        <v>1665</v>
      </c>
      <c r="P70" s="1112"/>
      <c r="Q70" s="1112"/>
      <c r="R70" s="1112"/>
      <c r="S70" s="1112"/>
      <c r="T70" s="1112"/>
      <c r="U70" s="1112"/>
      <c r="V70" s="1112"/>
      <c r="W70" s="1112"/>
      <c r="X70" s="1112"/>
      <c r="Y70" s="1112"/>
      <c r="Z70" s="1112"/>
      <c r="AA70" s="1112"/>
      <c r="AB70" s="1112"/>
      <c r="AC70" s="1112"/>
      <c r="AD70" s="1112"/>
      <c r="AE70" s="1112"/>
      <c r="AF70" s="1112"/>
      <c r="AG70" s="1112"/>
      <c r="AH70" s="1112"/>
      <c r="AI70" s="1112"/>
      <c r="AJ70" s="1112"/>
      <c r="AK70" s="1112"/>
      <c r="AL70" s="1112"/>
      <c r="AM70" s="1112"/>
      <c r="AN70" s="1112"/>
      <c r="AO70" s="1112"/>
      <c r="AP70" s="1112"/>
      <c r="AQ70" s="1112"/>
      <c r="AR70" s="1112"/>
      <c r="AS70" s="1112"/>
      <c r="AT70" s="1112"/>
      <c r="AU70" s="1112"/>
      <c r="AV70" s="1112"/>
      <c r="AW70" s="1112"/>
      <c r="AX70" s="1112"/>
      <c r="AY70" s="1112"/>
    </row>
    <row r="71" spans="1:51" s="1129" customFormat="1" ht="41.25" customHeight="1">
      <c r="A71" s="1134" t="s">
        <v>1426</v>
      </c>
      <c r="B71" s="1135"/>
      <c r="C71" s="1135"/>
      <c r="D71" s="1135"/>
      <c r="E71" s="1135"/>
      <c r="F71" s="1135"/>
      <c r="G71" s="1135"/>
      <c r="H71" s="1135"/>
      <c r="I71" s="1135"/>
      <c r="J71" s="1135"/>
      <c r="K71" s="1135"/>
      <c r="L71" s="1135"/>
      <c r="M71" s="1135"/>
      <c r="N71" s="1135"/>
      <c r="O71" s="1136" t="s">
        <v>1667</v>
      </c>
      <c r="P71" s="1112"/>
      <c r="Q71" s="1112"/>
      <c r="R71" s="1112"/>
      <c r="S71" s="1112"/>
      <c r="T71" s="1112"/>
      <c r="U71" s="1112"/>
      <c r="V71" s="1112"/>
      <c r="W71" s="1112"/>
      <c r="X71" s="1112"/>
      <c r="Y71" s="1112"/>
      <c r="Z71" s="1112"/>
      <c r="AA71" s="1112"/>
      <c r="AB71" s="1112"/>
      <c r="AC71" s="1112"/>
      <c r="AD71" s="1112"/>
      <c r="AE71" s="1112"/>
      <c r="AF71" s="1112"/>
      <c r="AG71" s="1112"/>
      <c r="AH71" s="1112"/>
      <c r="AI71" s="1112"/>
      <c r="AJ71" s="1112"/>
      <c r="AK71" s="1112"/>
      <c r="AL71" s="1112"/>
      <c r="AM71" s="1112"/>
      <c r="AN71" s="1112"/>
      <c r="AO71" s="1112"/>
      <c r="AP71" s="1112"/>
      <c r="AQ71" s="1112"/>
      <c r="AR71" s="1112"/>
      <c r="AS71" s="1112"/>
      <c r="AT71" s="1112"/>
      <c r="AU71" s="1112"/>
      <c r="AV71" s="1112"/>
      <c r="AW71" s="1112"/>
      <c r="AX71" s="1112"/>
      <c r="AY71" s="1112"/>
    </row>
    <row r="72" spans="1:51" s="1129" customFormat="1" ht="29.25" customHeight="1">
      <c r="A72" s="1134" t="s">
        <v>1427</v>
      </c>
      <c r="B72" s="1135"/>
      <c r="C72" s="1135"/>
      <c r="D72" s="1135"/>
      <c r="E72" s="1135"/>
      <c r="F72" s="1135"/>
      <c r="G72" s="1135"/>
      <c r="H72" s="1135"/>
      <c r="I72" s="1135"/>
      <c r="J72" s="1135"/>
      <c r="K72" s="1135"/>
      <c r="L72" s="1135"/>
      <c r="M72" s="1135"/>
      <c r="N72" s="1135"/>
      <c r="O72" s="1136" t="s">
        <v>1669</v>
      </c>
      <c r="P72" s="1112"/>
      <c r="Q72" s="1112"/>
      <c r="R72" s="1112"/>
      <c r="S72" s="1112"/>
      <c r="T72" s="1112"/>
      <c r="U72" s="1112"/>
      <c r="V72" s="1112"/>
      <c r="W72" s="1112"/>
      <c r="X72" s="1112"/>
      <c r="Y72" s="1112"/>
      <c r="Z72" s="1112"/>
      <c r="AA72" s="1112"/>
      <c r="AB72" s="1112"/>
      <c r="AC72" s="1112"/>
      <c r="AD72" s="1112"/>
      <c r="AE72" s="1112"/>
      <c r="AF72" s="1112"/>
      <c r="AG72" s="1112"/>
      <c r="AH72" s="1112"/>
      <c r="AI72" s="1112"/>
      <c r="AJ72" s="1112"/>
      <c r="AK72" s="1112"/>
      <c r="AL72" s="1112"/>
      <c r="AM72" s="1112"/>
      <c r="AN72" s="1112"/>
      <c r="AO72" s="1112"/>
      <c r="AP72" s="1112"/>
      <c r="AQ72" s="1112"/>
      <c r="AR72" s="1112"/>
      <c r="AS72" s="1112"/>
      <c r="AT72" s="1112"/>
      <c r="AU72" s="1112"/>
      <c r="AV72" s="1112"/>
      <c r="AW72" s="1112"/>
      <c r="AX72" s="1112"/>
      <c r="AY72" s="1112"/>
    </row>
    <row r="73" spans="1:51" s="1129" customFormat="1" ht="26.25" customHeight="1">
      <c r="A73" s="1125" t="s">
        <v>800</v>
      </c>
      <c r="B73" s="1125"/>
      <c r="C73" s="1125"/>
      <c r="D73" s="1125"/>
      <c r="E73" s="1125"/>
      <c r="F73" s="1125"/>
      <c r="G73" s="1125"/>
      <c r="H73" s="1125"/>
      <c r="I73" s="1125"/>
      <c r="J73" s="1125"/>
      <c r="K73" s="1125"/>
      <c r="L73" s="1125"/>
      <c r="M73" s="1125"/>
      <c r="N73" s="1125"/>
      <c r="O73" s="1111" t="s">
        <v>1671</v>
      </c>
      <c r="P73" s="1122" t="s">
        <v>1853</v>
      </c>
      <c r="Q73" s="1123"/>
      <c r="R73" s="1123"/>
      <c r="S73" s="1123"/>
      <c r="T73" s="1122" t="s">
        <v>1853</v>
      </c>
      <c r="U73" s="1123"/>
      <c r="V73" s="1123"/>
      <c r="W73" s="1123"/>
      <c r="X73" s="1122" t="s">
        <v>1853</v>
      </c>
      <c r="Y73" s="1123"/>
      <c r="Z73" s="1123"/>
      <c r="AA73" s="1123"/>
      <c r="AB73" s="1122" t="s">
        <v>1853</v>
      </c>
      <c r="AC73" s="1123"/>
      <c r="AD73" s="1123"/>
      <c r="AE73" s="1123"/>
      <c r="AF73" s="1122" t="s">
        <v>1853</v>
      </c>
      <c r="AG73" s="1123"/>
      <c r="AH73" s="1123"/>
      <c r="AI73" s="1123"/>
      <c r="AJ73" s="1122" t="s">
        <v>1853</v>
      </c>
      <c r="AK73" s="1123"/>
      <c r="AL73" s="1123"/>
      <c r="AM73" s="1123"/>
      <c r="AN73" s="1122" t="s">
        <v>1853</v>
      </c>
      <c r="AO73" s="1123"/>
      <c r="AP73" s="1123"/>
      <c r="AQ73" s="1123"/>
      <c r="AR73" s="1122" t="s">
        <v>1853</v>
      </c>
      <c r="AS73" s="1123"/>
      <c r="AT73" s="1123"/>
      <c r="AU73" s="1123"/>
      <c r="AV73" s="1122" t="s">
        <v>1853</v>
      </c>
      <c r="AW73" s="1123"/>
      <c r="AX73" s="1123"/>
      <c r="AY73" s="1123"/>
    </row>
    <row r="74" spans="1:51" s="1129" customFormat="1" ht="26.25" customHeight="1">
      <c r="A74" s="1125" t="s">
        <v>801</v>
      </c>
      <c r="B74" s="1125"/>
      <c r="C74" s="1125"/>
      <c r="D74" s="1125"/>
      <c r="E74" s="1125"/>
      <c r="F74" s="1125"/>
      <c r="G74" s="1125"/>
      <c r="H74" s="1125"/>
      <c r="I74" s="1125"/>
      <c r="J74" s="1125"/>
      <c r="K74" s="1125"/>
      <c r="L74" s="1125"/>
      <c r="M74" s="1125"/>
      <c r="N74" s="1125"/>
      <c r="O74" s="1111" t="s">
        <v>1673</v>
      </c>
      <c r="P74" s="1122" t="s">
        <v>1853</v>
      </c>
      <c r="Q74" s="1123"/>
      <c r="R74" s="1123"/>
      <c r="S74" s="1123"/>
      <c r="T74" s="1122" t="s">
        <v>1853</v>
      </c>
      <c r="U74" s="1123"/>
      <c r="V74" s="1123"/>
      <c r="W74" s="1123"/>
      <c r="X74" s="1122" t="s">
        <v>1853</v>
      </c>
      <c r="Y74" s="1123"/>
      <c r="Z74" s="1123"/>
      <c r="AA74" s="1123"/>
      <c r="AB74" s="1122" t="s">
        <v>1853</v>
      </c>
      <c r="AC74" s="1123"/>
      <c r="AD74" s="1123"/>
      <c r="AE74" s="1123"/>
      <c r="AF74" s="1122" t="s">
        <v>1853</v>
      </c>
      <c r="AG74" s="1123"/>
      <c r="AH74" s="1123"/>
      <c r="AI74" s="1123"/>
      <c r="AJ74" s="1122" t="s">
        <v>1853</v>
      </c>
      <c r="AK74" s="1123"/>
      <c r="AL74" s="1123"/>
      <c r="AM74" s="1123"/>
      <c r="AN74" s="1122" t="s">
        <v>1853</v>
      </c>
      <c r="AO74" s="1123"/>
      <c r="AP74" s="1123"/>
      <c r="AQ74" s="1123"/>
      <c r="AR74" s="1122" t="s">
        <v>1853</v>
      </c>
      <c r="AS74" s="1123"/>
      <c r="AT74" s="1123"/>
      <c r="AU74" s="1123"/>
      <c r="AV74" s="1122" t="s">
        <v>1853</v>
      </c>
      <c r="AW74" s="1123"/>
      <c r="AX74" s="1123"/>
      <c r="AY74" s="1123"/>
    </row>
    <row r="75" spans="1:51" s="1129" customFormat="1" ht="26.25" customHeight="1">
      <c r="A75" s="1125" t="s">
        <v>1428</v>
      </c>
      <c r="B75" s="1125"/>
      <c r="C75" s="1125"/>
      <c r="D75" s="1125"/>
      <c r="E75" s="1125"/>
      <c r="F75" s="1125"/>
      <c r="G75" s="1125"/>
      <c r="H75" s="1125"/>
      <c r="I75" s="1125"/>
      <c r="J75" s="1125"/>
      <c r="K75" s="1125"/>
      <c r="L75" s="1125"/>
      <c r="M75" s="1125"/>
      <c r="N75" s="1125"/>
      <c r="O75" s="1111" t="s">
        <v>1675</v>
      </c>
      <c r="P75" s="1122" t="s">
        <v>1853</v>
      </c>
      <c r="Q75" s="1123"/>
      <c r="R75" s="1123"/>
      <c r="S75" s="1123"/>
      <c r="T75" s="1122" t="s">
        <v>1853</v>
      </c>
      <c r="U75" s="1123"/>
      <c r="V75" s="1123"/>
      <c r="W75" s="1123"/>
      <c r="X75" s="1122" t="s">
        <v>1853</v>
      </c>
      <c r="Y75" s="1123"/>
      <c r="Z75" s="1123"/>
      <c r="AA75" s="1123"/>
      <c r="AB75" s="1122" t="s">
        <v>1853</v>
      </c>
      <c r="AC75" s="1123"/>
      <c r="AD75" s="1123"/>
      <c r="AE75" s="1123"/>
      <c r="AF75" s="1122" t="s">
        <v>1853</v>
      </c>
      <c r="AG75" s="1123"/>
      <c r="AH75" s="1123"/>
      <c r="AI75" s="1123"/>
      <c r="AJ75" s="1122" t="s">
        <v>1853</v>
      </c>
      <c r="AK75" s="1123"/>
      <c r="AL75" s="1123"/>
      <c r="AM75" s="1123"/>
      <c r="AN75" s="1122" t="s">
        <v>1853</v>
      </c>
      <c r="AO75" s="1123"/>
      <c r="AP75" s="1123"/>
      <c r="AQ75" s="1123"/>
      <c r="AR75" s="1122" t="s">
        <v>1853</v>
      </c>
      <c r="AS75" s="1123"/>
      <c r="AT75" s="1123"/>
      <c r="AU75" s="1123"/>
      <c r="AV75" s="1122" t="s">
        <v>1853</v>
      </c>
      <c r="AW75" s="1123"/>
      <c r="AX75" s="1123"/>
      <c r="AY75" s="1123"/>
    </row>
    <row r="76" spans="1:51" s="1129" customFormat="1" ht="42" customHeight="1">
      <c r="A76" s="1125" t="s">
        <v>1429</v>
      </c>
      <c r="B76" s="1125"/>
      <c r="C76" s="1125"/>
      <c r="D76" s="1125"/>
      <c r="E76" s="1125"/>
      <c r="F76" s="1125"/>
      <c r="G76" s="1125"/>
      <c r="H76" s="1125"/>
      <c r="I76" s="1125"/>
      <c r="J76" s="1125"/>
      <c r="K76" s="1125"/>
      <c r="L76" s="1125"/>
      <c r="M76" s="1125"/>
      <c r="N76" s="1125"/>
      <c r="O76" s="1111" t="s">
        <v>1677</v>
      </c>
      <c r="P76" s="1122" t="s">
        <v>1853</v>
      </c>
      <c r="Q76" s="1123"/>
      <c r="R76" s="1123"/>
      <c r="S76" s="1123"/>
      <c r="T76" s="1122" t="s">
        <v>1853</v>
      </c>
      <c r="U76" s="1123"/>
      <c r="V76" s="1123"/>
      <c r="W76" s="1123"/>
      <c r="X76" s="1122" t="s">
        <v>1853</v>
      </c>
      <c r="Y76" s="1123"/>
      <c r="Z76" s="1123"/>
      <c r="AA76" s="1123"/>
      <c r="AB76" s="1122" t="s">
        <v>1853</v>
      </c>
      <c r="AC76" s="1123"/>
      <c r="AD76" s="1123"/>
      <c r="AE76" s="1123"/>
      <c r="AF76" s="1122" t="s">
        <v>1853</v>
      </c>
      <c r="AG76" s="1123"/>
      <c r="AH76" s="1123"/>
      <c r="AI76" s="1123"/>
      <c r="AJ76" s="1122" t="s">
        <v>1853</v>
      </c>
      <c r="AK76" s="1123"/>
      <c r="AL76" s="1123"/>
      <c r="AM76" s="1123"/>
      <c r="AN76" s="1122" t="s">
        <v>1853</v>
      </c>
      <c r="AO76" s="1123"/>
      <c r="AP76" s="1123"/>
      <c r="AQ76" s="1123"/>
      <c r="AR76" s="1122" t="s">
        <v>1853</v>
      </c>
      <c r="AS76" s="1123"/>
      <c r="AT76" s="1123"/>
      <c r="AU76" s="1123"/>
      <c r="AV76" s="1122" t="s">
        <v>1853</v>
      </c>
      <c r="AW76" s="1123"/>
      <c r="AX76" s="1123"/>
      <c r="AY76" s="1123"/>
    </row>
    <row r="77" spans="1:51" s="1129" customFormat="1" ht="39" customHeight="1">
      <c r="A77" s="1125" t="s">
        <v>1430</v>
      </c>
      <c r="B77" s="1125"/>
      <c r="C77" s="1125"/>
      <c r="D77" s="1125"/>
      <c r="E77" s="1125"/>
      <c r="F77" s="1125"/>
      <c r="G77" s="1125"/>
      <c r="H77" s="1125"/>
      <c r="I77" s="1125"/>
      <c r="J77" s="1125"/>
      <c r="K77" s="1125"/>
      <c r="L77" s="1125"/>
      <c r="M77" s="1125"/>
      <c r="N77" s="1125"/>
      <c r="O77" s="1111" t="s">
        <v>1679</v>
      </c>
      <c r="P77" s="1122" t="s">
        <v>1853</v>
      </c>
      <c r="Q77" s="1123"/>
      <c r="R77" s="1123"/>
      <c r="S77" s="1123"/>
      <c r="T77" s="1122" t="s">
        <v>1853</v>
      </c>
      <c r="U77" s="1123"/>
      <c r="V77" s="1123"/>
      <c r="W77" s="1123"/>
      <c r="X77" s="1122" t="s">
        <v>1853</v>
      </c>
      <c r="Y77" s="1123"/>
      <c r="Z77" s="1123"/>
      <c r="AA77" s="1123"/>
      <c r="AB77" s="1122" t="s">
        <v>1853</v>
      </c>
      <c r="AC77" s="1123"/>
      <c r="AD77" s="1123"/>
      <c r="AE77" s="1123"/>
      <c r="AF77" s="1122" t="s">
        <v>1853</v>
      </c>
      <c r="AG77" s="1123"/>
      <c r="AH77" s="1123"/>
      <c r="AI77" s="1123"/>
      <c r="AJ77" s="1122" t="s">
        <v>1853</v>
      </c>
      <c r="AK77" s="1123"/>
      <c r="AL77" s="1123"/>
      <c r="AM77" s="1123"/>
      <c r="AN77" s="1122" t="s">
        <v>1853</v>
      </c>
      <c r="AO77" s="1123"/>
      <c r="AP77" s="1123"/>
      <c r="AQ77" s="1123"/>
      <c r="AR77" s="1122" t="s">
        <v>1853</v>
      </c>
      <c r="AS77" s="1123"/>
      <c r="AT77" s="1123"/>
      <c r="AU77" s="1123"/>
      <c r="AV77" s="1122" t="s">
        <v>1853</v>
      </c>
      <c r="AW77" s="1123"/>
      <c r="AX77" s="1123"/>
      <c r="AY77" s="1123"/>
    </row>
    <row r="78" spans="1:51" s="1133" customFormat="1" ht="43.5" customHeight="1">
      <c r="A78" s="1137" t="s">
        <v>1431</v>
      </c>
      <c r="B78" s="1137"/>
      <c r="C78" s="1137"/>
      <c r="D78" s="1137"/>
      <c r="E78" s="1137"/>
      <c r="F78" s="1137"/>
      <c r="G78" s="1137"/>
      <c r="H78" s="1137"/>
      <c r="I78" s="1137"/>
      <c r="J78" s="1137"/>
      <c r="K78" s="1137"/>
      <c r="L78" s="1137"/>
      <c r="M78" s="1137"/>
      <c r="N78" s="1137"/>
      <c r="O78" s="1136" t="s">
        <v>1681</v>
      </c>
      <c r="P78" s="1122" t="s">
        <v>1853</v>
      </c>
      <c r="Q78" s="1123"/>
      <c r="R78" s="1123"/>
      <c r="S78" s="1123"/>
      <c r="T78" s="1122" t="s">
        <v>1853</v>
      </c>
      <c r="U78" s="1123"/>
      <c r="V78" s="1123"/>
      <c r="W78" s="1123"/>
      <c r="X78" s="1122" t="s">
        <v>1853</v>
      </c>
      <c r="Y78" s="1123"/>
      <c r="Z78" s="1123"/>
      <c r="AA78" s="1123"/>
      <c r="AB78" s="1122" t="s">
        <v>1853</v>
      </c>
      <c r="AC78" s="1123"/>
      <c r="AD78" s="1123"/>
      <c r="AE78" s="1123"/>
      <c r="AF78" s="1122" t="s">
        <v>1853</v>
      </c>
      <c r="AG78" s="1123"/>
      <c r="AH78" s="1123"/>
      <c r="AI78" s="1123"/>
      <c r="AJ78" s="1122" t="s">
        <v>1853</v>
      </c>
      <c r="AK78" s="1123"/>
      <c r="AL78" s="1123"/>
      <c r="AM78" s="1123"/>
      <c r="AN78" s="1122" t="s">
        <v>1853</v>
      </c>
      <c r="AO78" s="1123"/>
      <c r="AP78" s="1123"/>
      <c r="AQ78" s="1123"/>
      <c r="AR78" s="1122" t="s">
        <v>1853</v>
      </c>
      <c r="AS78" s="1123"/>
      <c r="AT78" s="1123"/>
      <c r="AU78" s="1123"/>
      <c r="AV78" s="1122" t="s">
        <v>1853</v>
      </c>
      <c r="AW78" s="1123"/>
      <c r="AX78" s="1123"/>
      <c r="AY78" s="1123"/>
    </row>
    <row r="79" spans="1:51" s="1129" customFormat="1" ht="41.25" customHeight="1">
      <c r="A79" s="1125" t="s">
        <v>1432</v>
      </c>
      <c r="B79" s="1125"/>
      <c r="C79" s="1125"/>
      <c r="D79" s="1125"/>
      <c r="E79" s="1125"/>
      <c r="F79" s="1125"/>
      <c r="G79" s="1125"/>
      <c r="H79" s="1125"/>
      <c r="I79" s="1125"/>
      <c r="J79" s="1125"/>
      <c r="K79" s="1125"/>
      <c r="L79" s="1125"/>
      <c r="M79" s="1125"/>
      <c r="N79" s="1125"/>
      <c r="O79" s="1111" t="s">
        <v>1683</v>
      </c>
      <c r="P79" s="1122" t="s">
        <v>1853</v>
      </c>
      <c r="Q79" s="1123"/>
      <c r="R79" s="1123"/>
      <c r="S79" s="1123"/>
      <c r="T79" s="1122" t="s">
        <v>1853</v>
      </c>
      <c r="U79" s="1123"/>
      <c r="V79" s="1123"/>
      <c r="W79" s="1123"/>
      <c r="X79" s="1122" t="s">
        <v>1853</v>
      </c>
      <c r="Y79" s="1123"/>
      <c r="Z79" s="1123"/>
      <c r="AA79" s="1123"/>
      <c r="AB79" s="1122" t="s">
        <v>1853</v>
      </c>
      <c r="AC79" s="1123"/>
      <c r="AD79" s="1123"/>
      <c r="AE79" s="1123"/>
      <c r="AF79" s="1122" t="s">
        <v>1853</v>
      </c>
      <c r="AG79" s="1123"/>
      <c r="AH79" s="1123"/>
      <c r="AI79" s="1123"/>
      <c r="AJ79" s="1122" t="s">
        <v>1853</v>
      </c>
      <c r="AK79" s="1123"/>
      <c r="AL79" s="1123"/>
      <c r="AM79" s="1123"/>
      <c r="AN79" s="1122" t="s">
        <v>1853</v>
      </c>
      <c r="AO79" s="1123"/>
      <c r="AP79" s="1123"/>
      <c r="AQ79" s="1123"/>
      <c r="AR79" s="1122" t="s">
        <v>1853</v>
      </c>
      <c r="AS79" s="1123"/>
      <c r="AT79" s="1123"/>
      <c r="AU79" s="1123"/>
      <c r="AV79" s="1122" t="s">
        <v>1853</v>
      </c>
      <c r="AW79" s="1123"/>
      <c r="AX79" s="1123"/>
      <c r="AY79" s="1123"/>
    </row>
    <row r="80" spans="1:51" s="1129" customFormat="1" ht="42.75" customHeight="1">
      <c r="A80" s="1125" t="s">
        <v>1433</v>
      </c>
      <c r="B80" s="1125"/>
      <c r="C80" s="1125"/>
      <c r="D80" s="1125"/>
      <c r="E80" s="1125"/>
      <c r="F80" s="1125"/>
      <c r="G80" s="1125"/>
      <c r="H80" s="1125"/>
      <c r="I80" s="1125"/>
      <c r="J80" s="1125"/>
      <c r="K80" s="1125"/>
      <c r="L80" s="1125"/>
      <c r="M80" s="1125"/>
      <c r="N80" s="1125"/>
      <c r="O80" s="1111" t="s">
        <v>1793</v>
      </c>
      <c r="P80" s="1122" t="s">
        <v>1853</v>
      </c>
      <c r="Q80" s="1123"/>
      <c r="R80" s="1123"/>
      <c r="S80" s="1123"/>
      <c r="T80" s="1122" t="s">
        <v>1853</v>
      </c>
      <c r="U80" s="1123"/>
      <c r="V80" s="1123"/>
      <c r="W80" s="1123"/>
      <c r="X80" s="1122" t="s">
        <v>1853</v>
      </c>
      <c r="Y80" s="1123"/>
      <c r="Z80" s="1123"/>
      <c r="AA80" s="1123"/>
      <c r="AB80" s="1122" t="s">
        <v>1853</v>
      </c>
      <c r="AC80" s="1123"/>
      <c r="AD80" s="1123"/>
      <c r="AE80" s="1123"/>
      <c r="AF80" s="1122" t="s">
        <v>1853</v>
      </c>
      <c r="AG80" s="1123"/>
      <c r="AH80" s="1123"/>
      <c r="AI80" s="1123"/>
      <c r="AJ80" s="1122" t="s">
        <v>1853</v>
      </c>
      <c r="AK80" s="1123"/>
      <c r="AL80" s="1123"/>
      <c r="AM80" s="1123"/>
      <c r="AN80" s="1122" t="s">
        <v>1853</v>
      </c>
      <c r="AO80" s="1123"/>
      <c r="AP80" s="1123"/>
      <c r="AQ80" s="1123"/>
      <c r="AR80" s="1122" t="s">
        <v>1853</v>
      </c>
      <c r="AS80" s="1123"/>
      <c r="AT80" s="1123"/>
      <c r="AU80" s="1123"/>
      <c r="AV80" s="1122" t="s">
        <v>1853</v>
      </c>
      <c r="AW80" s="1123"/>
      <c r="AX80" s="1123"/>
      <c r="AY80" s="1123"/>
    </row>
    <row r="81" spans="1:51" s="1133" customFormat="1" ht="26.25" customHeight="1">
      <c r="A81" s="1135" t="s">
        <v>1434</v>
      </c>
      <c r="B81" s="1135"/>
      <c r="C81" s="1135"/>
      <c r="D81" s="1135"/>
      <c r="E81" s="1135"/>
      <c r="F81" s="1135"/>
      <c r="G81" s="1135"/>
      <c r="H81" s="1135"/>
      <c r="I81" s="1135"/>
      <c r="J81" s="1135"/>
      <c r="K81" s="1135"/>
      <c r="L81" s="1135"/>
      <c r="M81" s="1135"/>
      <c r="N81" s="1135"/>
      <c r="O81" s="1136" t="s">
        <v>1795</v>
      </c>
      <c r="P81" s="1122" t="s">
        <v>1853</v>
      </c>
      <c r="Q81" s="1123"/>
      <c r="R81" s="1123"/>
      <c r="S81" s="1123"/>
      <c r="T81" s="1122" t="s">
        <v>1853</v>
      </c>
      <c r="U81" s="1123"/>
      <c r="V81" s="1123"/>
      <c r="W81" s="1123"/>
      <c r="X81" s="1122" t="s">
        <v>1853</v>
      </c>
      <c r="Y81" s="1123"/>
      <c r="Z81" s="1123"/>
      <c r="AA81" s="1123"/>
      <c r="AB81" s="1122" t="s">
        <v>1853</v>
      </c>
      <c r="AC81" s="1123"/>
      <c r="AD81" s="1123"/>
      <c r="AE81" s="1123"/>
      <c r="AF81" s="1122" t="s">
        <v>1853</v>
      </c>
      <c r="AG81" s="1123"/>
      <c r="AH81" s="1123"/>
      <c r="AI81" s="1123"/>
      <c r="AJ81" s="1122" t="s">
        <v>1853</v>
      </c>
      <c r="AK81" s="1123"/>
      <c r="AL81" s="1123"/>
      <c r="AM81" s="1123"/>
      <c r="AN81" s="1122" t="s">
        <v>1853</v>
      </c>
      <c r="AO81" s="1123"/>
      <c r="AP81" s="1123"/>
      <c r="AQ81" s="1123"/>
      <c r="AR81" s="1122" t="s">
        <v>1853</v>
      </c>
      <c r="AS81" s="1123"/>
      <c r="AT81" s="1123"/>
      <c r="AU81" s="1123"/>
      <c r="AV81" s="1122" t="s">
        <v>1853</v>
      </c>
      <c r="AW81" s="1123"/>
      <c r="AX81" s="1123"/>
      <c r="AY81" s="1123"/>
    </row>
    <row r="82" spans="1:51" s="1129" customFormat="1" ht="26.25" customHeight="1">
      <c r="A82" s="1125" t="s">
        <v>802</v>
      </c>
      <c r="B82" s="1125"/>
      <c r="C82" s="1125"/>
      <c r="D82" s="1125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11" t="s">
        <v>1797</v>
      </c>
      <c r="P82" s="1122" t="s">
        <v>1853</v>
      </c>
      <c r="Q82" s="1123"/>
      <c r="R82" s="1123"/>
      <c r="S82" s="1123"/>
      <c r="T82" s="1122" t="s">
        <v>1853</v>
      </c>
      <c r="U82" s="1123"/>
      <c r="V82" s="1123"/>
      <c r="W82" s="1123"/>
      <c r="X82" s="1122" t="s">
        <v>1853</v>
      </c>
      <c r="Y82" s="1123"/>
      <c r="Z82" s="1123"/>
      <c r="AA82" s="1123"/>
      <c r="AB82" s="1122" t="s">
        <v>1853</v>
      </c>
      <c r="AC82" s="1123"/>
      <c r="AD82" s="1123"/>
      <c r="AE82" s="1123"/>
      <c r="AF82" s="1122" t="s">
        <v>1853</v>
      </c>
      <c r="AG82" s="1123"/>
      <c r="AH82" s="1123"/>
      <c r="AI82" s="1123"/>
      <c r="AJ82" s="1122" t="s">
        <v>1853</v>
      </c>
      <c r="AK82" s="1123"/>
      <c r="AL82" s="1123"/>
      <c r="AM82" s="1123"/>
      <c r="AN82" s="1122" t="s">
        <v>1853</v>
      </c>
      <c r="AO82" s="1123"/>
      <c r="AP82" s="1123"/>
      <c r="AQ82" s="1123"/>
      <c r="AR82" s="1122" t="s">
        <v>1853</v>
      </c>
      <c r="AS82" s="1123"/>
      <c r="AT82" s="1123"/>
      <c r="AU82" s="1123"/>
      <c r="AV82" s="1122" t="s">
        <v>1853</v>
      </c>
      <c r="AW82" s="1123"/>
      <c r="AX82" s="1123"/>
      <c r="AY82" s="1123"/>
    </row>
    <row r="83" spans="1:51" s="1129" customFormat="1" ht="26.25" customHeight="1">
      <c r="A83" s="1125" t="s">
        <v>803</v>
      </c>
      <c r="B83" s="1125"/>
      <c r="C83" s="1125"/>
      <c r="D83" s="1125"/>
      <c r="E83" s="1125"/>
      <c r="F83" s="1125"/>
      <c r="G83" s="1125"/>
      <c r="H83" s="1125"/>
      <c r="I83" s="1125"/>
      <c r="J83" s="1125"/>
      <c r="K83" s="1125"/>
      <c r="L83" s="1125"/>
      <c r="M83" s="1125"/>
      <c r="N83" s="1125"/>
      <c r="O83" s="1111" t="s">
        <v>1799</v>
      </c>
      <c r="P83" s="1122" t="s">
        <v>1853</v>
      </c>
      <c r="Q83" s="1123"/>
      <c r="R83" s="1123"/>
      <c r="S83" s="1123"/>
      <c r="T83" s="1122" t="s">
        <v>1853</v>
      </c>
      <c r="U83" s="1123"/>
      <c r="V83" s="1123"/>
      <c r="W83" s="1123"/>
      <c r="X83" s="1122" t="s">
        <v>1853</v>
      </c>
      <c r="Y83" s="1123"/>
      <c r="Z83" s="1123"/>
      <c r="AA83" s="1123"/>
      <c r="AB83" s="1122" t="s">
        <v>1853</v>
      </c>
      <c r="AC83" s="1123"/>
      <c r="AD83" s="1123"/>
      <c r="AE83" s="1123"/>
      <c r="AF83" s="1122" t="s">
        <v>1853</v>
      </c>
      <c r="AG83" s="1123"/>
      <c r="AH83" s="1123"/>
      <c r="AI83" s="1123"/>
      <c r="AJ83" s="1122" t="s">
        <v>1853</v>
      </c>
      <c r="AK83" s="1123"/>
      <c r="AL83" s="1123"/>
      <c r="AM83" s="1123"/>
      <c r="AN83" s="1122" t="s">
        <v>1853</v>
      </c>
      <c r="AO83" s="1123"/>
      <c r="AP83" s="1123"/>
      <c r="AQ83" s="1123"/>
      <c r="AR83" s="1122" t="s">
        <v>1853</v>
      </c>
      <c r="AS83" s="1123"/>
      <c r="AT83" s="1123"/>
      <c r="AU83" s="1123"/>
      <c r="AV83" s="1122" t="s">
        <v>1853</v>
      </c>
      <c r="AW83" s="1123"/>
      <c r="AX83" s="1123"/>
      <c r="AY83" s="1123"/>
    </row>
    <row r="84" spans="1:51" s="1129" customFormat="1" ht="26.25" customHeight="1">
      <c r="A84" s="1125" t="s">
        <v>804</v>
      </c>
      <c r="B84" s="1125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N84" s="1125"/>
      <c r="O84" s="1111" t="s">
        <v>1801</v>
      </c>
      <c r="P84" s="1122" t="s">
        <v>1853</v>
      </c>
      <c r="Q84" s="1123"/>
      <c r="R84" s="1123"/>
      <c r="S84" s="1123"/>
      <c r="T84" s="1122" t="s">
        <v>1853</v>
      </c>
      <c r="U84" s="1123"/>
      <c r="V84" s="1123"/>
      <c r="W84" s="1123"/>
      <c r="X84" s="1122" t="s">
        <v>1853</v>
      </c>
      <c r="Y84" s="1123"/>
      <c r="Z84" s="1123"/>
      <c r="AA84" s="1123"/>
      <c r="AB84" s="1122" t="s">
        <v>1853</v>
      </c>
      <c r="AC84" s="1123"/>
      <c r="AD84" s="1123"/>
      <c r="AE84" s="1123"/>
      <c r="AF84" s="1122" t="s">
        <v>1853</v>
      </c>
      <c r="AG84" s="1123"/>
      <c r="AH84" s="1123"/>
      <c r="AI84" s="1123"/>
      <c r="AJ84" s="1122" t="s">
        <v>1853</v>
      </c>
      <c r="AK84" s="1123"/>
      <c r="AL84" s="1123"/>
      <c r="AM84" s="1123"/>
      <c r="AN84" s="1122" t="s">
        <v>1853</v>
      </c>
      <c r="AO84" s="1123"/>
      <c r="AP84" s="1123"/>
      <c r="AQ84" s="1123"/>
      <c r="AR84" s="1122" t="s">
        <v>1853</v>
      </c>
      <c r="AS84" s="1123"/>
      <c r="AT84" s="1123"/>
      <c r="AU84" s="1123"/>
      <c r="AV84" s="1122" t="s">
        <v>1853</v>
      </c>
      <c r="AW84" s="1123"/>
      <c r="AX84" s="1123"/>
      <c r="AY84" s="1123"/>
    </row>
    <row r="85" spans="1:51" s="1127" customFormat="1" ht="28.5" customHeight="1">
      <c r="A85" s="1138" t="s">
        <v>1435</v>
      </c>
      <c r="B85" s="1126"/>
      <c r="C85" s="1126"/>
      <c r="D85" s="1126"/>
      <c r="E85" s="1126"/>
      <c r="F85" s="1126"/>
      <c r="G85" s="1126"/>
      <c r="H85" s="1126"/>
      <c r="I85" s="1126"/>
      <c r="J85" s="1126"/>
      <c r="K85" s="1126"/>
      <c r="L85" s="1126"/>
      <c r="M85" s="1126"/>
      <c r="N85" s="1126"/>
      <c r="O85" s="1115" t="s">
        <v>1803</v>
      </c>
      <c r="P85" s="1116">
        <v>87000</v>
      </c>
      <c r="Q85" s="1116"/>
      <c r="R85" s="1116"/>
      <c r="S85" s="1116"/>
      <c r="T85" s="1116"/>
      <c r="U85" s="1116"/>
      <c r="V85" s="1116"/>
      <c r="W85" s="1116"/>
      <c r="X85" s="1116"/>
      <c r="Y85" s="1116"/>
      <c r="Z85" s="1116"/>
      <c r="AA85" s="1116"/>
      <c r="AB85" s="1116"/>
      <c r="AC85" s="1116"/>
      <c r="AD85" s="1116"/>
      <c r="AE85" s="1116"/>
      <c r="AF85" s="1116"/>
      <c r="AG85" s="1116"/>
      <c r="AH85" s="1116"/>
      <c r="AI85" s="1116"/>
      <c r="AJ85" s="1116">
        <v>25000</v>
      </c>
      <c r="AK85" s="1116"/>
      <c r="AL85" s="1116"/>
      <c r="AM85" s="1116"/>
      <c r="AN85" s="1116">
        <v>1662</v>
      </c>
      <c r="AO85" s="1116"/>
      <c r="AP85" s="1116"/>
      <c r="AQ85" s="1116"/>
      <c r="AR85" s="1116"/>
      <c r="AS85" s="1116"/>
      <c r="AT85" s="1116"/>
      <c r="AU85" s="1116"/>
      <c r="AV85" s="1116">
        <v>3000</v>
      </c>
      <c r="AW85" s="1116"/>
      <c r="AX85" s="1116"/>
      <c r="AY85" s="1116"/>
    </row>
    <row r="86" spans="1:51" s="1127" customFormat="1" ht="29.25" customHeight="1">
      <c r="A86" s="1139" t="s">
        <v>1436</v>
      </c>
      <c r="B86" s="1140"/>
      <c r="C86" s="1140"/>
      <c r="D86" s="1140"/>
      <c r="E86" s="1140"/>
      <c r="F86" s="1140"/>
      <c r="G86" s="1140"/>
      <c r="H86" s="1140"/>
      <c r="I86" s="1140"/>
      <c r="J86" s="1140"/>
      <c r="K86" s="1140"/>
      <c r="L86" s="1140"/>
      <c r="M86" s="1140"/>
      <c r="N86" s="1140"/>
      <c r="O86" s="1115" t="s">
        <v>1805</v>
      </c>
      <c r="P86" s="1116"/>
      <c r="Q86" s="1116"/>
      <c r="R86" s="1116"/>
      <c r="S86" s="1116"/>
      <c r="T86" s="1116"/>
      <c r="U86" s="1116"/>
      <c r="V86" s="1116"/>
      <c r="W86" s="1116"/>
      <c r="X86" s="1116"/>
      <c r="Y86" s="1116"/>
      <c r="Z86" s="1116"/>
      <c r="AA86" s="1116"/>
      <c r="AB86" s="1116"/>
      <c r="AC86" s="1116"/>
      <c r="AD86" s="1116"/>
      <c r="AE86" s="1116"/>
      <c r="AF86" s="1116"/>
      <c r="AG86" s="1116"/>
      <c r="AH86" s="1116"/>
      <c r="AI86" s="1116"/>
      <c r="AJ86" s="1116"/>
      <c r="AK86" s="1116"/>
      <c r="AL86" s="1116"/>
      <c r="AM86" s="1116"/>
      <c r="AN86" s="1116"/>
      <c r="AO86" s="1116"/>
      <c r="AP86" s="1116"/>
      <c r="AQ86" s="1116"/>
      <c r="AR86" s="1116"/>
      <c r="AS86" s="1116"/>
      <c r="AT86" s="1116"/>
      <c r="AU86" s="1116"/>
      <c r="AV86" s="1116"/>
      <c r="AW86" s="1116"/>
      <c r="AX86" s="1116"/>
      <c r="AY86" s="1116"/>
    </row>
    <row r="87" spans="1:51" s="1127" customFormat="1" ht="31.5" customHeight="1">
      <c r="A87" s="1126" t="s">
        <v>1437</v>
      </c>
      <c r="B87" s="1141"/>
      <c r="C87" s="1141"/>
      <c r="D87" s="1141"/>
      <c r="E87" s="1141"/>
      <c r="F87" s="1141"/>
      <c r="G87" s="1141"/>
      <c r="H87" s="1141"/>
      <c r="I87" s="1141"/>
      <c r="J87" s="1141"/>
      <c r="K87" s="1141"/>
      <c r="L87" s="1141"/>
      <c r="M87" s="1141"/>
      <c r="N87" s="1141"/>
      <c r="O87" s="1115" t="s">
        <v>1807</v>
      </c>
      <c r="P87" s="1116">
        <v>87000</v>
      </c>
      <c r="Q87" s="1116"/>
      <c r="R87" s="1116"/>
      <c r="S87" s="1116"/>
      <c r="T87" s="1116"/>
      <c r="U87" s="1116"/>
      <c r="V87" s="1116"/>
      <c r="W87" s="1116"/>
      <c r="X87" s="1116"/>
      <c r="Y87" s="1116"/>
      <c r="Z87" s="1116"/>
      <c r="AA87" s="1116"/>
      <c r="AB87" s="1116"/>
      <c r="AC87" s="1116"/>
      <c r="AD87" s="1116"/>
      <c r="AE87" s="1116"/>
      <c r="AF87" s="1116"/>
      <c r="AG87" s="1116"/>
      <c r="AH87" s="1116"/>
      <c r="AI87" s="1116"/>
      <c r="AJ87" s="1116">
        <v>25000</v>
      </c>
      <c r="AK87" s="1116"/>
      <c r="AL87" s="1116"/>
      <c r="AM87" s="1116"/>
      <c r="AN87" s="1116">
        <v>1662</v>
      </c>
      <c r="AO87" s="1116"/>
      <c r="AP87" s="1116"/>
      <c r="AQ87" s="1116"/>
      <c r="AR87" s="1116"/>
      <c r="AS87" s="1116"/>
      <c r="AT87" s="1116"/>
      <c r="AU87" s="1116"/>
      <c r="AV87" s="1116">
        <v>3000</v>
      </c>
      <c r="AW87" s="1116"/>
      <c r="AX87" s="1116"/>
      <c r="AY87" s="1116"/>
    </row>
    <row r="88" spans="1:51" s="1129" customFormat="1" ht="25.5" customHeight="1">
      <c r="A88" s="1121" t="s">
        <v>805</v>
      </c>
      <c r="B88" s="1142"/>
      <c r="C88" s="1142"/>
      <c r="D88" s="1142"/>
      <c r="E88" s="1142"/>
      <c r="F88" s="1142"/>
      <c r="G88" s="1142"/>
      <c r="H88" s="1142"/>
      <c r="I88" s="1142"/>
      <c r="J88" s="1142"/>
      <c r="K88" s="1142"/>
      <c r="L88" s="1142"/>
      <c r="M88" s="1142"/>
      <c r="N88" s="1142"/>
      <c r="O88" s="1111" t="s">
        <v>1809</v>
      </c>
      <c r="P88" s="1122" t="s">
        <v>1853</v>
      </c>
      <c r="Q88" s="1123"/>
      <c r="R88" s="1123"/>
      <c r="S88" s="1123"/>
      <c r="T88" s="1122" t="s">
        <v>1853</v>
      </c>
      <c r="U88" s="1123"/>
      <c r="V88" s="1123"/>
      <c r="W88" s="1123"/>
      <c r="X88" s="1122" t="s">
        <v>1853</v>
      </c>
      <c r="Y88" s="1123"/>
      <c r="Z88" s="1123"/>
      <c r="AA88" s="1123"/>
      <c r="AB88" s="1122" t="s">
        <v>1853</v>
      </c>
      <c r="AC88" s="1123"/>
      <c r="AD88" s="1123"/>
      <c r="AE88" s="1123"/>
      <c r="AF88" s="1122" t="s">
        <v>1853</v>
      </c>
      <c r="AG88" s="1123"/>
      <c r="AH88" s="1123"/>
      <c r="AI88" s="1123"/>
      <c r="AJ88" s="1122" t="s">
        <v>1853</v>
      </c>
      <c r="AK88" s="1123"/>
      <c r="AL88" s="1123"/>
      <c r="AM88" s="1123"/>
      <c r="AN88" s="1122" t="s">
        <v>1853</v>
      </c>
      <c r="AO88" s="1123"/>
      <c r="AP88" s="1123"/>
      <c r="AQ88" s="1123"/>
      <c r="AR88" s="1122" t="s">
        <v>1853</v>
      </c>
      <c r="AS88" s="1123"/>
      <c r="AT88" s="1123"/>
      <c r="AU88" s="1123"/>
      <c r="AV88" s="1122" t="s">
        <v>1853</v>
      </c>
      <c r="AW88" s="1123"/>
      <c r="AX88" s="1123"/>
      <c r="AY88" s="1123"/>
    </row>
    <row r="89" spans="1:51" s="1129" customFormat="1" ht="29.25" customHeight="1">
      <c r="A89" s="1121" t="s">
        <v>1438</v>
      </c>
      <c r="B89" s="1142"/>
      <c r="C89" s="1142"/>
      <c r="D89" s="1142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1111" t="s">
        <v>1811</v>
      </c>
      <c r="P89" s="1122" t="s">
        <v>1853</v>
      </c>
      <c r="Q89" s="1123"/>
      <c r="R89" s="1123"/>
      <c r="S89" s="1123"/>
      <c r="T89" s="1122" t="s">
        <v>1853</v>
      </c>
      <c r="U89" s="1123"/>
      <c r="V89" s="1123"/>
      <c r="W89" s="1123"/>
      <c r="X89" s="1122" t="s">
        <v>1853</v>
      </c>
      <c r="Y89" s="1123"/>
      <c r="Z89" s="1123"/>
      <c r="AA89" s="1123"/>
      <c r="AB89" s="1122" t="s">
        <v>1853</v>
      </c>
      <c r="AC89" s="1123"/>
      <c r="AD89" s="1123"/>
      <c r="AE89" s="1123"/>
      <c r="AF89" s="1122" t="s">
        <v>1853</v>
      </c>
      <c r="AG89" s="1123"/>
      <c r="AH89" s="1123"/>
      <c r="AI89" s="1123"/>
      <c r="AJ89" s="1122" t="s">
        <v>1853</v>
      </c>
      <c r="AK89" s="1123"/>
      <c r="AL89" s="1123"/>
      <c r="AM89" s="1123"/>
      <c r="AN89" s="1122" t="s">
        <v>1853</v>
      </c>
      <c r="AO89" s="1123"/>
      <c r="AP89" s="1123"/>
      <c r="AQ89" s="1123"/>
      <c r="AR89" s="1122" t="s">
        <v>1853</v>
      </c>
      <c r="AS89" s="1123"/>
      <c r="AT89" s="1123"/>
      <c r="AU89" s="1123"/>
      <c r="AV89" s="1122" t="s">
        <v>1853</v>
      </c>
      <c r="AW89" s="1123"/>
      <c r="AX89" s="1123"/>
      <c r="AY89" s="1123"/>
    </row>
    <row r="90" spans="1:51" s="1129" customFormat="1" ht="28.5" customHeight="1">
      <c r="A90" s="1121" t="s">
        <v>1439</v>
      </c>
      <c r="B90" s="1142"/>
      <c r="C90" s="1142"/>
      <c r="D90" s="1142"/>
      <c r="E90" s="1142"/>
      <c r="F90" s="1142"/>
      <c r="G90" s="1142"/>
      <c r="H90" s="1142"/>
      <c r="I90" s="1142"/>
      <c r="J90" s="1142"/>
      <c r="K90" s="1142"/>
      <c r="L90" s="1142"/>
      <c r="M90" s="1142"/>
      <c r="N90" s="1142"/>
      <c r="O90" s="1111" t="s">
        <v>1813</v>
      </c>
      <c r="P90" s="1122" t="s">
        <v>1853</v>
      </c>
      <c r="Q90" s="1123"/>
      <c r="R90" s="1123"/>
      <c r="S90" s="1123"/>
      <c r="T90" s="1122" t="s">
        <v>1853</v>
      </c>
      <c r="U90" s="1123"/>
      <c r="V90" s="1123"/>
      <c r="W90" s="1123"/>
      <c r="X90" s="1122" t="s">
        <v>1853</v>
      </c>
      <c r="Y90" s="1123"/>
      <c r="Z90" s="1123"/>
      <c r="AA90" s="1123"/>
      <c r="AB90" s="1122" t="s">
        <v>1853</v>
      </c>
      <c r="AC90" s="1123"/>
      <c r="AD90" s="1123"/>
      <c r="AE90" s="1123"/>
      <c r="AF90" s="1122" t="s">
        <v>1853</v>
      </c>
      <c r="AG90" s="1123"/>
      <c r="AH90" s="1123"/>
      <c r="AI90" s="1123"/>
      <c r="AJ90" s="1122" t="s">
        <v>1853</v>
      </c>
      <c r="AK90" s="1123"/>
      <c r="AL90" s="1123"/>
      <c r="AM90" s="1123"/>
      <c r="AN90" s="1122" t="s">
        <v>1853</v>
      </c>
      <c r="AO90" s="1123"/>
      <c r="AP90" s="1123"/>
      <c r="AQ90" s="1123"/>
      <c r="AR90" s="1122" t="s">
        <v>1853</v>
      </c>
      <c r="AS90" s="1123"/>
      <c r="AT90" s="1123"/>
      <c r="AU90" s="1123"/>
      <c r="AV90" s="1122" t="s">
        <v>1853</v>
      </c>
      <c r="AW90" s="1123"/>
      <c r="AX90" s="1123"/>
      <c r="AY90" s="1123"/>
    </row>
    <row r="91" spans="1:51" s="1129" customFormat="1" ht="42" customHeight="1">
      <c r="A91" s="1121" t="s">
        <v>1440</v>
      </c>
      <c r="B91" s="1142"/>
      <c r="C91" s="1142"/>
      <c r="D91" s="1142"/>
      <c r="E91" s="1142"/>
      <c r="F91" s="1142"/>
      <c r="G91" s="1142"/>
      <c r="H91" s="1142"/>
      <c r="I91" s="1142"/>
      <c r="J91" s="1142"/>
      <c r="K91" s="1142"/>
      <c r="L91" s="1142"/>
      <c r="M91" s="1142"/>
      <c r="N91" s="1142"/>
      <c r="O91" s="1111" t="s">
        <v>1815</v>
      </c>
      <c r="P91" s="1122" t="s">
        <v>1853</v>
      </c>
      <c r="Q91" s="1123"/>
      <c r="R91" s="1123"/>
      <c r="S91" s="1123"/>
      <c r="T91" s="1122" t="s">
        <v>1853</v>
      </c>
      <c r="U91" s="1123"/>
      <c r="V91" s="1123"/>
      <c r="W91" s="1123"/>
      <c r="X91" s="1122" t="s">
        <v>1853</v>
      </c>
      <c r="Y91" s="1123"/>
      <c r="Z91" s="1123"/>
      <c r="AA91" s="1123"/>
      <c r="AB91" s="1122" t="s">
        <v>1853</v>
      </c>
      <c r="AC91" s="1123"/>
      <c r="AD91" s="1123"/>
      <c r="AE91" s="1123"/>
      <c r="AF91" s="1122" t="s">
        <v>1853</v>
      </c>
      <c r="AG91" s="1123"/>
      <c r="AH91" s="1123"/>
      <c r="AI91" s="1123"/>
      <c r="AJ91" s="1122" t="s">
        <v>1853</v>
      </c>
      <c r="AK91" s="1123"/>
      <c r="AL91" s="1123"/>
      <c r="AM91" s="1123"/>
      <c r="AN91" s="1122" t="s">
        <v>1853</v>
      </c>
      <c r="AO91" s="1123"/>
      <c r="AP91" s="1123"/>
      <c r="AQ91" s="1123"/>
      <c r="AR91" s="1122" t="s">
        <v>1853</v>
      </c>
      <c r="AS91" s="1123"/>
      <c r="AT91" s="1123"/>
      <c r="AU91" s="1123"/>
      <c r="AV91" s="1122" t="s">
        <v>1853</v>
      </c>
      <c r="AW91" s="1123"/>
      <c r="AX91" s="1123"/>
      <c r="AY91" s="1123"/>
    </row>
    <row r="92" spans="1:51" s="1129" customFormat="1" ht="54.75" customHeight="1">
      <c r="A92" s="1121" t="s">
        <v>1441</v>
      </c>
      <c r="B92" s="1142"/>
      <c r="C92" s="1142"/>
      <c r="D92" s="1142"/>
      <c r="E92" s="1142"/>
      <c r="F92" s="1142"/>
      <c r="G92" s="1142"/>
      <c r="H92" s="1142"/>
      <c r="I92" s="1142"/>
      <c r="J92" s="1142"/>
      <c r="K92" s="1142"/>
      <c r="L92" s="1142"/>
      <c r="M92" s="1142"/>
      <c r="N92" s="1142"/>
      <c r="O92" s="1111" t="s">
        <v>1817</v>
      </c>
      <c r="P92" s="1122" t="s">
        <v>1853</v>
      </c>
      <c r="Q92" s="1123"/>
      <c r="R92" s="1123"/>
      <c r="S92" s="1123"/>
      <c r="T92" s="1122" t="s">
        <v>1853</v>
      </c>
      <c r="U92" s="1123"/>
      <c r="V92" s="1123"/>
      <c r="W92" s="1123"/>
      <c r="X92" s="1122" t="s">
        <v>1853</v>
      </c>
      <c r="Y92" s="1123"/>
      <c r="Z92" s="1123"/>
      <c r="AA92" s="1123"/>
      <c r="AB92" s="1122" t="s">
        <v>1853</v>
      </c>
      <c r="AC92" s="1123"/>
      <c r="AD92" s="1123"/>
      <c r="AE92" s="1123"/>
      <c r="AF92" s="1122" t="s">
        <v>1853</v>
      </c>
      <c r="AG92" s="1123"/>
      <c r="AH92" s="1123"/>
      <c r="AI92" s="1123"/>
      <c r="AJ92" s="1122" t="s">
        <v>1853</v>
      </c>
      <c r="AK92" s="1123"/>
      <c r="AL92" s="1123"/>
      <c r="AM92" s="1123"/>
      <c r="AN92" s="1122" t="s">
        <v>1853</v>
      </c>
      <c r="AO92" s="1123"/>
      <c r="AP92" s="1123"/>
      <c r="AQ92" s="1123"/>
      <c r="AR92" s="1122" t="s">
        <v>1853</v>
      </c>
      <c r="AS92" s="1123"/>
      <c r="AT92" s="1123"/>
      <c r="AU92" s="1123"/>
      <c r="AV92" s="1122" t="s">
        <v>1853</v>
      </c>
      <c r="AW92" s="1123"/>
      <c r="AX92" s="1123"/>
      <c r="AY92" s="1123"/>
    </row>
    <row r="93" spans="1:51" s="1133" customFormat="1" ht="42" customHeight="1">
      <c r="A93" s="1135" t="s">
        <v>1442</v>
      </c>
      <c r="B93" s="1143"/>
      <c r="C93" s="1143"/>
      <c r="D93" s="1143"/>
      <c r="E93" s="1143"/>
      <c r="F93" s="1143"/>
      <c r="G93" s="1143"/>
      <c r="H93" s="1143"/>
      <c r="I93" s="1143"/>
      <c r="J93" s="1143"/>
      <c r="K93" s="1143"/>
      <c r="L93" s="1143"/>
      <c r="M93" s="1143"/>
      <c r="N93" s="1143"/>
      <c r="O93" s="1136" t="s">
        <v>1819</v>
      </c>
      <c r="P93" s="1122" t="s">
        <v>1853</v>
      </c>
      <c r="Q93" s="1123"/>
      <c r="R93" s="1123"/>
      <c r="S93" s="1123"/>
      <c r="T93" s="1122" t="s">
        <v>1853</v>
      </c>
      <c r="U93" s="1123"/>
      <c r="V93" s="1123"/>
      <c r="W93" s="1123"/>
      <c r="X93" s="1122" t="s">
        <v>1853</v>
      </c>
      <c r="Y93" s="1123"/>
      <c r="Z93" s="1123"/>
      <c r="AA93" s="1123"/>
      <c r="AB93" s="1122" t="s">
        <v>1853</v>
      </c>
      <c r="AC93" s="1123"/>
      <c r="AD93" s="1123"/>
      <c r="AE93" s="1123"/>
      <c r="AF93" s="1122" t="s">
        <v>1853</v>
      </c>
      <c r="AG93" s="1123"/>
      <c r="AH93" s="1123"/>
      <c r="AI93" s="1123"/>
      <c r="AJ93" s="1122" t="s">
        <v>1853</v>
      </c>
      <c r="AK93" s="1123"/>
      <c r="AL93" s="1123"/>
      <c r="AM93" s="1123"/>
      <c r="AN93" s="1122" t="s">
        <v>1853</v>
      </c>
      <c r="AO93" s="1123"/>
      <c r="AP93" s="1123"/>
      <c r="AQ93" s="1123"/>
      <c r="AR93" s="1122" t="s">
        <v>1853</v>
      </c>
      <c r="AS93" s="1123"/>
      <c r="AT93" s="1123"/>
      <c r="AU93" s="1123"/>
      <c r="AV93" s="1122" t="s">
        <v>1853</v>
      </c>
      <c r="AW93" s="1123"/>
      <c r="AX93" s="1123"/>
      <c r="AY93" s="1123"/>
    </row>
    <row r="94" spans="1:51" s="1129" customFormat="1" ht="37.5" customHeight="1">
      <c r="A94" s="1121" t="s">
        <v>1443</v>
      </c>
      <c r="B94" s="1142"/>
      <c r="C94" s="1142"/>
      <c r="D94" s="1142"/>
      <c r="E94" s="1142"/>
      <c r="F94" s="1142"/>
      <c r="G94" s="1142"/>
      <c r="H94" s="1142"/>
      <c r="I94" s="1142"/>
      <c r="J94" s="1142"/>
      <c r="K94" s="1142"/>
      <c r="L94" s="1142"/>
      <c r="M94" s="1142"/>
      <c r="N94" s="1142"/>
      <c r="O94" s="1111" t="s">
        <v>1821</v>
      </c>
      <c r="P94" s="1122" t="s">
        <v>1853</v>
      </c>
      <c r="Q94" s="1123"/>
      <c r="R94" s="1123"/>
      <c r="S94" s="1123"/>
      <c r="T94" s="1122" t="s">
        <v>1853</v>
      </c>
      <c r="U94" s="1123"/>
      <c r="V94" s="1123"/>
      <c r="W94" s="1123"/>
      <c r="X94" s="1122" t="s">
        <v>1853</v>
      </c>
      <c r="Y94" s="1123"/>
      <c r="Z94" s="1123"/>
      <c r="AA94" s="1123"/>
      <c r="AB94" s="1122" t="s">
        <v>1853</v>
      </c>
      <c r="AC94" s="1123"/>
      <c r="AD94" s="1123"/>
      <c r="AE94" s="1123"/>
      <c r="AF94" s="1122" t="s">
        <v>1853</v>
      </c>
      <c r="AG94" s="1123"/>
      <c r="AH94" s="1123"/>
      <c r="AI94" s="1123"/>
      <c r="AJ94" s="1122" t="s">
        <v>1853</v>
      </c>
      <c r="AK94" s="1123"/>
      <c r="AL94" s="1123"/>
      <c r="AM94" s="1123"/>
      <c r="AN94" s="1122" t="s">
        <v>1853</v>
      </c>
      <c r="AO94" s="1123"/>
      <c r="AP94" s="1123"/>
      <c r="AQ94" s="1123"/>
      <c r="AR94" s="1122" t="s">
        <v>1853</v>
      </c>
      <c r="AS94" s="1123"/>
      <c r="AT94" s="1123"/>
      <c r="AU94" s="1123"/>
      <c r="AV94" s="1122" t="s">
        <v>1853</v>
      </c>
      <c r="AW94" s="1123"/>
      <c r="AX94" s="1123"/>
      <c r="AY94" s="1123"/>
    </row>
    <row r="95" spans="1:51" s="1129" customFormat="1" ht="40.5" customHeight="1">
      <c r="A95" s="1121" t="s">
        <v>1444</v>
      </c>
      <c r="B95" s="1142"/>
      <c r="C95" s="1142"/>
      <c r="D95" s="1142"/>
      <c r="E95" s="1142"/>
      <c r="F95" s="1142"/>
      <c r="G95" s="1142"/>
      <c r="H95" s="1142"/>
      <c r="I95" s="1142"/>
      <c r="J95" s="1142"/>
      <c r="K95" s="1142"/>
      <c r="L95" s="1142"/>
      <c r="M95" s="1142"/>
      <c r="N95" s="1142"/>
      <c r="O95" s="1111" t="s">
        <v>1823</v>
      </c>
      <c r="P95" s="1122" t="s">
        <v>1853</v>
      </c>
      <c r="Q95" s="1123"/>
      <c r="R95" s="1123"/>
      <c r="S95" s="1123"/>
      <c r="T95" s="1122" t="s">
        <v>1853</v>
      </c>
      <c r="U95" s="1123"/>
      <c r="V95" s="1123"/>
      <c r="W95" s="1123"/>
      <c r="X95" s="1122" t="s">
        <v>1853</v>
      </c>
      <c r="Y95" s="1123"/>
      <c r="Z95" s="1123"/>
      <c r="AA95" s="1123"/>
      <c r="AB95" s="1122" t="s">
        <v>1853</v>
      </c>
      <c r="AC95" s="1123"/>
      <c r="AD95" s="1123"/>
      <c r="AE95" s="1123"/>
      <c r="AF95" s="1122" t="s">
        <v>1853</v>
      </c>
      <c r="AG95" s="1123"/>
      <c r="AH95" s="1123"/>
      <c r="AI95" s="1123"/>
      <c r="AJ95" s="1122" t="s">
        <v>1853</v>
      </c>
      <c r="AK95" s="1123"/>
      <c r="AL95" s="1123"/>
      <c r="AM95" s="1123"/>
      <c r="AN95" s="1122" t="s">
        <v>1853</v>
      </c>
      <c r="AO95" s="1123"/>
      <c r="AP95" s="1123"/>
      <c r="AQ95" s="1123"/>
      <c r="AR95" s="1122" t="s">
        <v>1853</v>
      </c>
      <c r="AS95" s="1123"/>
      <c r="AT95" s="1123"/>
      <c r="AU95" s="1123"/>
      <c r="AV95" s="1122" t="s">
        <v>1853</v>
      </c>
      <c r="AW95" s="1123"/>
      <c r="AX95" s="1123"/>
      <c r="AY95" s="1123"/>
    </row>
    <row r="96" spans="1:51" s="1133" customFormat="1" ht="32.25" customHeight="1">
      <c r="A96" s="1135" t="s">
        <v>1445</v>
      </c>
      <c r="B96" s="1143"/>
      <c r="C96" s="1143"/>
      <c r="D96" s="1143"/>
      <c r="E96" s="1143"/>
      <c r="F96" s="1143"/>
      <c r="G96" s="1143"/>
      <c r="H96" s="1143"/>
      <c r="I96" s="1143"/>
      <c r="J96" s="1143"/>
      <c r="K96" s="1143"/>
      <c r="L96" s="1143"/>
      <c r="M96" s="1143"/>
      <c r="N96" s="1143"/>
      <c r="O96" s="1136" t="s">
        <v>1825</v>
      </c>
      <c r="P96" s="1122" t="s">
        <v>1853</v>
      </c>
      <c r="Q96" s="1123"/>
      <c r="R96" s="1123"/>
      <c r="S96" s="1123"/>
      <c r="T96" s="1122" t="s">
        <v>1853</v>
      </c>
      <c r="U96" s="1123"/>
      <c r="V96" s="1123"/>
      <c r="W96" s="1123"/>
      <c r="X96" s="1122" t="s">
        <v>1853</v>
      </c>
      <c r="Y96" s="1123"/>
      <c r="Z96" s="1123"/>
      <c r="AA96" s="1123"/>
      <c r="AB96" s="1122" t="s">
        <v>1853</v>
      </c>
      <c r="AC96" s="1123"/>
      <c r="AD96" s="1123"/>
      <c r="AE96" s="1123"/>
      <c r="AF96" s="1122" t="s">
        <v>1853</v>
      </c>
      <c r="AG96" s="1123"/>
      <c r="AH96" s="1123"/>
      <c r="AI96" s="1123"/>
      <c r="AJ96" s="1122" t="s">
        <v>1853</v>
      </c>
      <c r="AK96" s="1123"/>
      <c r="AL96" s="1123"/>
      <c r="AM96" s="1123"/>
      <c r="AN96" s="1122" t="s">
        <v>1853</v>
      </c>
      <c r="AO96" s="1123"/>
      <c r="AP96" s="1123"/>
      <c r="AQ96" s="1123"/>
      <c r="AR96" s="1122" t="s">
        <v>1853</v>
      </c>
      <c r="AS96" s="1123"/>
      <c r="AT96" s="1123"/>
      <c r="AU96" s="1123"/>
      <c r="AV96" s="1122" t="s">
        <v>1853</v>
      </c>
      <c r="AW96" s="1123"/>
      <c r="AX96" s="1123"/>
      <c r="AY96" s="1123"/>
    </row>
    <row r="97" spans="1:51" s="1129" customFormat="1" ht="25.5" customHeight="1">
      <c r="A97" s="1121" t="s">
        <v>806</v>
      </c>
      <c r="B97" s="1142"/>
      <c r="C97" s="1142"/>
      <c r="D97" s="1142"/>
      <c r="E97" s="1142"/>
      <c r="F97" s="1142"/>
      <c r="G97" s="1142"/>
      <c r="H97" s="1142"/>
      <c r="I97" s="1142"/>
      <c r="J97" s="1142"/>
      <c r="K97" s="1142"/>
      <c r="L97" s="1142"/>
      <c r="M97" s="1142"/>
      <c r="N97" s="1142"/>
      <c r="O97" s="1111" t="s">
        <v>1827</v>
      </c>
      <c r="P97" s="1122" t="s">
        <v>1853</v>
      </c>
      <c r="Q97" s="1123"/>
      <c r="R97" s="1123"/>
      <c r="S97" s="1123"/>
      <c r="T97" s="1122" t="s">
        <v>1853</v>
      </c>
      <c r="U97" s="1123"/>
      <c r="V97" s="1123"/>
      <c r="W97" s="1123"/>
      <c r="X97" s="1122" t="s">
        <v>1853</v>
      </c>
      <c r="Y97" s="1123"/>
      <c r="Z97" s="1123"/>
      <c r="AA97" s="1123"/>
      <c r="AB97" s="1122" t="s">
        <v>1853</v>
      </c>
      <c r="AC97" s="1123"/>
      <c r="AD97" s="1123"/>
      <c r="AE97" s="1123"/>
      <c r="AF97" s="1122" t="s">
        <v>1853</v>
      </c>
      <c r="AG97" s="1123"/>
      <c r="AH97" s="1123"/>
      <c r="AI97" s="1123"/>
      <c r="AJ97" s="1122" t="s">
        <v>1853</v>
      </c>
      <c r="AK97" s="1123"/>
      <c r="AL97" s="1123"/>
      <c r="AM97" s="1123"/>
      <c r="AN97" s="1122" t="s">
        <v>1853</v>
      </c>
      <c r="AO97" s="1123"/>
      <c r="AP97" s="1123"/>
      <c r="AQ97" s="1123"/>
      <c r="AR97" s="1122" t="s">
        <v>1853</v>
      </c>
      <c r="AS97" s="1123"/>
      <c r="AT97" s="1123"/>
      <c r="AU97" s="1123"/>
      <c r="AV97" s="1122" t="s">
        <v>1853</v>
      </c>
      <c r="AW97" s="1123"/>
      <c r="AX97" s="1123"/>
      <c r="AY97" s="1123"/>
    </row>
    <row r="98" spans="1:51" s="1129" customFormat="1" ht="25.5" customHeight="1">
      <c r="A98" s="1121" t="s">
        <v>807</v>
      </c>
      <c r="B98" s="1142"/>
      <c r="C98" s="1142"/>
      <c r="D98" s="1142"/>
      <c r="E98" s="1142"/>
      <c r="F98" s="1142"/>
      <c r="G98" s="1142"/>
      <c r="H98" s="1142"/>
      <c r="I98" s="1142"/>
      <c r="J98" s="1142"/>
      <c r="K98" s="1142"/>
      <c r="L98" s="1142"/>
      <c r="M98" s="1142"/>
      <c r="N98" s="1142"/>
      <c r="O98" s="1111" t="s">
        <v>1829</v>
      </c>
      <c r="P98" s="1122" t="s">
        <v>1853</v>
      </c>
      <c r="Q98" s="1123"/>
      <c r="R98" s="1123"/>
      <c r="S98" s="1123"/>
      <c r="T98" s="1122" t="s">
        <v>1853</v>
      </c>
      <c r="U98" s="1123"/>
      <c r="V98" s="1123"/>
      <c r="W98" s="1123"/>
      <c r="X98" s="1122" t="s">
        <v>1853</v>
      </c>
      <c r="Y98" s="1123"/>
      <c r="Z98" s="1123"/>
      <c r="AA98" s="1123"/>
      <c r="AB98" s="1122" t="s">
        <v>1853</v>
      </c>
      <c r="AC98" s="1123"/>
      <c r="AD98" s="1123"/>
      <c r="AE98" s="1123"/>
      <c r="AF98" s="1122" t="s">
        <v>1853</v>
      </c>
      <c r="AG98" s="1123"/>
      <c r="AH98" s="1123"/>
      <c r="AI98" s="1123"/>
      <c r="AJ98" s="1122" t="s">
        <v>1853</v>
      </c>
      <c r="AK98" s="1123"/>
      <c r="AL98" s="1123"/>
      <c r="AM98" s="1123"/>
      <c r="AN98" s="1122" t="s">
        <v>1853</v>
      </c>
      <c r="AO98" s="1123"/>
      <c r="AP98" s="1123"/>
      <c r="AQ98" s="1123"/>
      <c r="AR98" s="1122" t="s">
        <v>1853</v>
      </c>
      <c r="AS98" s="1123"/>
      <c r="AT98" s="1123"/>
      <c r="AU98" s="1123"/>
      <c r="AV98" s="1122" t="s">
        <v>1853</v>
      </c>
      <c r="AW98" s="1123"/>
      <c r="AX98" s="1123"/>
      <c r="AY98" s="1123"/>
    </row>
    <row r="99" spans="1:51" s="1129" customFormat="1" ht="25.5" customHeight="1">
      <c r="A99" s="1121" t="s">
        <v>808</v>
      </c>
      <c r="B99" s="1142"/>
      <c r="C99" s="1142"/>
      <c r="D99" s="1142"/>
      <c r="E99" s="1142"/>
      <c r="F99" s="1142"/>
      <c r="G99" s="1142"/>
      <c r="H99" s="1142"/>
      <c r="I99" s="1142"/>
      <c r="J99" s="1142"/>
      <c r="K99" s="1142"/>
      <c r="L99" s="1142"/>
      <c r="M99" s="1142"/>
      <c r="N99" s="1142"/>
      <c r="O99" s="1111" t="s">
        <v>1831</v>
      </c>
      <c r="P99" s="1122" t="s">
        <v>1853</v>
      </c>
      <c r="Q99" s="1123"/>
      <c r="R99" s="1123"/>
      <c r="S99" s="1123"/>
      <c r="T99" s="1122" t="s">
        <v>1853</v>
      </c>
      <c r="U99" s="1123"/>
      <c r="V99" s="1123"/>
      <c r="W99" s="1123"/>
      <c r="X99" s="1122" t="s">
        <v>1853</v>
      </c>
      <c r="Y99" s="1123"/>
      <c r="Z99" s="1123"/>
      <c r="AA99" s="1123"/>
      <c r="AB99" s="1122" t="s">
        <v>1853</v>
      </c>
      <c r="AC99" s="1123"/>
      <c r="AD99" s="1123"/>
      <c r="AE99" s="1123"/>
      <c r="AF99" s="1122" t="s">
        <v>1853</v>
      </c>
      <c r="AG99" s="1123"/>
      <c r="AH99" s="1123"/>
      <c r="AI99" s="1123"/>
      <c r="AJ99" s="1122" t="s">
        <v>1853</v>
      </c>
      <c r="AK99" s="1123"/>
      <c r="AL99" s="1123"/>
      <c r="AM99" s="1123"/>
      <c r="AN99" s="1122" t="s">
        <v>1853</v>
      </c>
      <c r="AO99" s="1123"/>
      <c r="AP99" s="1123"/>
      <c r="AQ99" s="1123"/>
      <c r="AR99" s="1122" t="s">
        <v>1853</v>
      </c>
      <c r="AS99" s="1123"/>
      <c r="AT99" s="1123"/>
      <c r="AU99" s="1123"/>
      <c r="AV99" s="1122" t="s">
        <v>1853</v>
      </c>
      <c r="AW99" s="1123"/>
      <c r="AX99" s="1123"/>
      <c r="AY99" s="1123"/>
    </row>
    <row r="100" spans="1:51" s="1129" customFormat="1" ht="28.5" customHeight="1">
      <c r="A100" s="1135" t="s">
        <v>720</v>
      </c>
      <c r="B100" s="1143"/>
      <c r="C100" s="1143"/>
      <c r="D100" s="1143"/>
      <c r="E100" s="1143"/>
      <c r="F100" s="1143"/>
      <c r="G100" s="1143"/>
      <c r="H100" s="1143"/>
      <c r="I100" s="1143"/>
      <c r="J100" s="1143"/>
      <c r="K100" s="1143"/>
      <c r="L100" s="1143"/>
      <c r="M100" s="1143"/>
      <c r="N100" s="1143"/>
      <c r="O100" s="1136" t="s">
        <v>1833</v>
      </c>
      <c r="P100" s="1122" t="s">
        <v>1853</v>
      </c>
      <c r="Q100" s="1123"/>
      <c r="R100" s="1123"/>
      <c r="S100" s="1123"/>
      <c r="T100" s="1122" t="s">
        <v>1853</v>
      </c>
      <c r="U100" s="1123"/>
      <c r="V100" s="1123"/>
      <c r="W100" s="1123"/>
      <c r="X100" s="1122" t="s">
        <v>1853</v>
      </c>
      <c r="Y100" s="1123"/>
      <c r="Z100" s="1123"/>
      <c r="AA100" s="1123"/>
      <c r="AB100" s="1122" t="s">
        <v>1853</v>
      </c>
      <c r="AC100" s="1123"/>
      <c r="AD100" s="1123"/>
      <c r="AE100" s="1123"/>
      <c r="AF100" s="1122" t="s">
        <v>1853</v>
      </c>
      <c r="AG100" s="1123"/>
      <c r="AH100" s="1123"/>
      <c r="AI100" s="1123"/>
      <c r="AJ100" s="1122" t="s">
        <v>1853</v>
      </c>
      <c r="AK100" s="1123"/>
      <c r="AL100" s="1123"/>
      <c r="AM100" s="1123"/>
      <c r="AN100" s="1122" t="s">
        <v>1853</v>
      </c>
      <c r="AO100" s="1123"/>
      <c r="AP100" s="1123"/>
      <c r="AQ100" s="1123"/>
      <c r="AR100" s="1122" t="s">
        <v>1853</v>
      </c>
      <c r="AS100" s="1123"/>
      <c r="AT100" s="1123"/>
      <c r="AU100" s="1123"/>
      <c r="AV100" s="1122" t="s">
        <v>1853</v>
      </c>
      <c r="AW100" s="1123"/>
      <c r="AX100" s="1123"/>
      <c r="AY100" s="1123"/>
    </row>
    <row r="101" spans="1:51" s="1129" customFormat="1" ht="25.5" customHeight="1">
      <c r="A101" s="1121" t="s">
        <v>809</v>
      </c>
      <c r="B101" s="1142"/>
      <c r="C101" s="1142"/>
      <c r="D101" s="1142"/>
      <c r="E101" s="1142"/>
      <c r="F101" s="1142"/>
      <c r="G101" s="1142"/>
      <c r="H101" s="1142"/>
      <c r="I101" s="1142"/>
      <c r="J101" s="1142"/>
      <c r="K101" s="1142"/>
      <c r="L101" s="1142"/>
      <c r="M101" s="1142"/>
      <c r="N101" s="1142"/>
      <c r="O101" s="1111" t="s">
        <v>1835</v>
      </c>
      <c r="P101" s="1122" t="s">
        <v>1853</v>
      </c>
      <c r="Q101" s="1123"/>
      <c r="R101" s="1123"/>
      <c r="S101" s="1123"/>
      <c r="T101" s="1122" t="s">
        <v>1853</v>
      </c>
      <c r="U101" s="1123"/>
      <c r="V101" s="1123"/>
      <c r="W101" s="1123"/>
      <c r="X101" s="1122" t="s">
        <v>1853</v>
      </c>
      <c r="Y101" s="1123"/>
      <c r="Z101" s="1123"/>
      <c r="AA101" s="1123"/>
      <c r="AB101" s="1122" t="s">
        <v>1853</v>
      </c>
      <c r="AC101" s="1123"/>
      <c r="AD101" s="1123"/>
      <c r="AE101" s="1123"/>
      <c r="AF101" s="1122" t="s">
        <v>1853</v>
      </c>
      <c r="AG101" s="1123"/>
      <c r="AH101" s="1123"/>
      <c r="AI101" s="1123"/>
      <c r="AJ101" s="1122" t="s">
        <v>1853</v>
      </c>
      <c r="AK101" s="1123"/>
      <c r="AL101" s="1123"/>
      <c r="AM101" s="1123"/>
      <c r="AN101" s="1122" t="s">
        <v>1853</v>
      </c>
      <c r="AO101" s="1123"/>
      <c r="AP101" s="1123"/>
      <c r="AQ101" s="1123"/>
      <c r="AR101" s="1122" t="s">
        <v>1853</v>
      </c>
      <c r="AS101" s="1123"/>
      <c r="AT101" s="1123"/>
      <c r="AU101" s="1123"/>
      <c r="AV101" s="1122" t="s">
        <v>1853</v>
      </c>
      <c r="AW101" s="1123"/>
      <c r="AX101" s="1123"/>
      <c r="AY101" s="1123"/>
    </row>
    <row r="102" spans="1:51" s="1129" customFormat="1" ht="29.25" customHeight="1">
      <c r="A102" s="1121" t="s">
        <v>721</v>
      </c>
      <c r="B102" s="1142"/>
      <c r="C102" s="1142"/>
      <c r="D102" s="1142"/>
      <c r="E102" s="1142"/>
      <c r="F102" s="1142"/>
      <c r="G102" s="1142"/>
      <c r="H102" s="1142"/>
      <c r="I102" s="1142"/>
      <c r="J102" s="1142"/>
      <c r="K102" s="1142"/>
      <c r="L102" s="1142"/>
      <c r="M102" s="1142"/>
      <c r="N102" s="1142"/>
      <c r="O102" s="1111" t="s">
        <v>1837</v>
      </c>
      <c r="P102" s="1122" t="s">
        <v>1853</v>
      </c>
      <c r="Q102" s="1123"/>
      <c r="R102" s="1123"/>
      <c r="S102" s="1123"/>
      <c r="T102" s="1122" t="s">
        <v>1853</v>
      </c>
      <c r="U102" s="1123"/>
      <c r="V102" s="1123"/>
      <c r="W102" s="1123"/>
      <c r="X102" s="1122" t="s">
        <v>1853</v>
      </c>
      <c r="Y102" s="1123"/>
      <c r="Z102" s="1123"/>
      <c r="AA102" s="1123"/>
      <c r="AB102" s="1122" t="s">
        <v>1853</v>
      </c>
      <c r="AC102" s="1123"/>
      <c r="AD102" s="1123"/>
      <c r="AE102" s="1123"/>
      <c r="AF102" s="1122" t="s">
        <v>1853</v>
      </c>
      <c r="AG102" s="1123"/>
      <c r="AH102" s="1123"/>
      <c r="AI102" s="1123"/>
      <c r="AJ102" s="1122" t="s">
        <v>1853</v>
      </c>
      <c r="AK102" s="1123"/>
      <c r="AL102" s="1123"/>
      <c r="AM102" s="1123"/>
      <c r="AN102" s="1122" t="s">
        <v>1853</v>
      </c>
      <c r="AO102" s="1123"/>
      <c r="AP102" s="1123"/>
      <c r="AQ102" s="1123"/>
      <c r="AR102" s="1122" t="s">
        <v>1853</v>
      </c>
      <c r="AS102" s="1123"/>
      <c r="AT102" s="1123"/>
      <c r="AU102" s="1123"/>
      <c r="AV102" s="1122" t="s">
        <v>1853</v>
      </c>
      <c r="AW102" s="1123"/>
      <c r="AX102" s="1123"/>
      <c r="AY102" s="1123"/>
    </row>
    <row r="103" spans="1:51" s="1129" customFormat="1" ht="25.5" customHeight="1">
      <c r="A103" s="1121" t="s">
        <v>722</v>
      </c>
      <c r="B103" s="1142"/>
      <c r="C103" s="1142"/>
      <c r="D103" s="1142"/>
      <c r="E103" s="1142"/>
      <c r="F103" s="1142"/>
      <c r="G103" s="1142"/>
      <c r="H103" s="1142"/>
      <c r="I103" s="1142"/>
      <c r="J103" s="1142"/>
      <c r="K103" s="1142"/>
      <c r="L103" s="1142"/>
      <c r="M103" s="1142"/>
      <c r="N103" s="1142"/>
      <c r="O103" s="1111" t="s">
        <v>1839</v>
      </c>
      <c r="P103" s="1122" t="s">
        <v>1853</v>
      </c>
      <c r="Q103" s="1123"/>
      <c r="R103" s="1123"/>
      <c r="S103" s="1123"/>
      <c r="T103" s="1122" t="s">
        <v>1853</v>
      </c>
      <c r="U103" s="1123"/>
      <c r="V103" s="1123"/>
      <c r="W103" s="1123"/>
      <c r="X103" s="1122" t="s">
        <v>1853</v>
      </c>
      <c r="Y103" s="1123"/>
      <c r="Z103" s="1123"/>
      <c r="AA103" s="1123"/>
      <c r="AB103" s="1122" t="s">
        <v>1853</v>
      </c>
      <c r="AC103" s="1123"/>
      <c r="AD103" s="1123"/>
      <c r="AE103" s="1123"/>
      <c r="AF103" s="1122" t="s">
        <v>1853</v>
      </c>
      <c r="AG103" s="1123"/>
      <c r="AH103" s="1123"/>
      <c r="AI103" s="1123"/>
      <c r="AJ103" s="1122" t="s">
        <v>1853</v>
      </c>
      <c r="AK103" s="1123"/>
      <c r="AL103" s="1123"/>
      <c r="AM103" s="1123"/>
      <c r="AN103" s="1122" t="s">
        <v>1853</v>
      </c>
      <c r="AO103" s="1123"/>
      <c r="AP103" s="1123"/>
      <c r="AQ103" s="1123"/>
      <c r="AR103" s="1122" t="s">
        <v>1853</v>
      </c>
      <c r="AS103" s="1123"/>
      <c r="AT103" s="1123"/>
      <c r="AU103" s="1123"/>
      <c r="AV103" s="1122" t="s">
        <v>1853</v>
      </c>
      <c r="AW103" s="1123"/>
      <c r="AX103" s="1123"/>
      <c r="AY103" s="1123"/>
    </row>
    <row r="104" spans="1:51" s="1129" customFormat="1" ht="36.75" customHeight="1">
      <c r="A104" s="1121" t="s">
        <v>723</v>
      </c>
      <c r="B104" s="1142"/>
      <c r="C104" s="1142"/>
      <c r="D104" s="1142"/>
      <c r="E104" s="1142"/>
      <c r="F104" s="1142"/>
      <c r="G104" s="1142"/>
      <c r="H104" s="1142"/>
      <c r="I104" s="1142"/>
      <c r="J104" s="1142"/>
      <c r="K104" s="1142"/>
      <c r="L104" s="1142"/>
      <c r="M104" s="1142"/>
      <c r="N104" s="1142"/>
      <c r="O104" s="1111" t="s">
        <v>1841</v>
      </c>
      <c r="P104" s="1122" t="s">
        <v>1853</v>
      </c>
      <c r="Q104" s="1123"/>
      <c r="R104" s="1123"/>
      <c r="S104" s="1123"/>
      <c r="T104" s="1122" t="s">
        <v>1853</v>
      </c>
      <c r="U104" s="1123"/>
      <c r="V104" s="1123"/>
      <c r="W104" s="1123"/>
      <c r="X104" s="1122" t="s">
        <v>1853</v>
      </c>
      <c r="Y104" s="1123"/>
      <c r="Z104" s="1123"/>
      <c r="AA104" s="1123"/>
      <c r="AB104" s="1122" t="s">
        <v>1853</v>
      </c>
      <c r="AC104" s="1123"/>
      <c r="AD104" s="1123"/>
      <c r="AE104" s="1123"/>
      <c r="AF104" s="1122" t="s">
        <v>1853</v>
      </c>
      <c r="AG104" s="1123"/>
      <c r="AH104" s="1123"/>
      <c r="AI104" s="1123"/>
      <c r="AJ104" s="1122" t="s">
        <v>1853</v>
      </c>
      <c r="AK104" s="1123"/>
      <c r="AL104" s="1123"/>
      <c r="AM104" s="1123"/>
      <c r="AN104" s="1122" t="s">
        <v>1853</v>
      </c>
      <c r="AO104" s="1123"/>
      <c r="AP104" s="1123"/>
      <c r="AQ104" s="1123"/>
      <c r="AR104" s="1122" t="s">
        <v>1853</v>
      </c>
      <c r="AS104" s="1123"/>
      <c r="AT104" s="1123"/>
      <c r="AU104" s="1123"/>
      <c r="AV104" s="1122" t="s">
        <v>1853</v>
      </c>
      <c r="AW104" s="1123"/>
      <c r="AX104" s="1123"/>
      <c r="AY104" s="1123"/>
    </row>
    <row r="105" spans="1:51" s="1129" customFormat="1" ht="38.25" customHeight="1">
      <c r="A105" s="1121" t="s">
        <v>724</v>
      </c>
      <c r="B105" s="1142"/>
      <c r="C105" s="1142"/>
      <c r="D105" s="1142"/>
      <c r="E105" s="1142"/>
      <c r="F105" s="1142"/>
      <c r="G105" s="1142"/>
      <c r="H105" s="1142"/>
      <c r="I105" s="1142"/>
      <c r="J105" s="1142"/>
      <c r="K105" s="1142"/>
      <c r="L105" s="1142"/>
      <c r="M105" s="1142"/>
      <c r="N105" s="1142"/>
      <c r="O105" s="1111" t="s">
        <v>1843</v>
      </c>
      <c r="P105" s="1122" t="s">
        <v>1853</v>
      </c>
      <c r="Q105" s="1123"/>
      <c r="R105" s="1123"/>
      <c r="S105" s="1123"/>
      <c r="T105" s="1122" t="s">
        <v>1853</v>
      </c>
      <c r="U105" s="1123"/>
      <c r="V105" s="1123"/>
      <c r="W105" s="1123"/>
      <c r="X105" s="1122" t="s">
        <v>1853</v>
      </c>
      <c r="Y105" s="1123"/>
      <c r="Z105" s="1123"/>
      <c r="AA105" s="1123"/>
      <c r="AB105" s="1122" t="s">
        <v>1853</v>
      </c>
      <c r="AC105" s="1123"/>
      <c r="AD105" s="1123"/>
      <c r="AE105" s="1123"/>
      <c r="AF105" s="1122" t="s">
        <v>1853</v>
      </c>
      <c r="AG105" s="1123"/>
      <c r="AH105" s="1123"/>
      <c r="AI105" s="1123"/>
      <c r="AJ105" s="1122" t="s">
        <v>1853</v>
      </c>
      <c r="AK105" s="1123"/>
      <c r="AL105" s="1123"/>
      <c r="AM105" s="1123"/>
      <c r="AN105" s="1122" t="s">
        <v>1853</v>
      </c>
      <c r="AO105" s="1123"/>
      <c r="AP105" s="1123"/>
      <c r="AQ105" s="1123"/>
      <c r="AR105" s="1122" t="s">
        <v>1853</v>
      </c>
      <c r="AS105" s="1123"/>
      <c r="AT105" s="1123"/>
      <c r="AU105" s="1123"/>
      <c r="AV105" s="1122" t="s">
        <v>1853</v>
      </c>
      <c r="AW105" s="1123"/>
      <c r="AX105" s="1123"/>
      <c r="AY105" s="1123"/>
    </row>
    <row r="106" spans="1:51" s="1129" customFormat="1" ht="39" customHeight="1">
      <c r="A106" s="1135" t="s">
        <v>725</v>
      </c>
      <c r="B106" s="1143"/>
      <c r="C106" s="1143"/>
      <c r="D106" s="1143"/>
      <c r="E106" s="1143"/>
      <c r="F106" s="1143"/>
      <c r="G106" s="1143"/>
      <c r="H106" s="1143"/>
      <c r="I106" s="1143"/>
      <c r="J106" s="1143"/>
      <c r="K106" s="1143"/>
      <c r="L106" s="1143"/>
      <c r="M106" s="1143"/>
      <c r="N106" s="1143"/>
      <c r="O106" s="1136" t="s">
        <v>1845</v>
      </c>
      <c r="P106" s="1122" t="s">
        <v>1853</v>
      </c>
      <c r="Q106" s="1123"/>
      <c r="R106" s="1123"/>
      <c r="S106" s="1123"/>
      <c r="T106" s="1122" t="s">
        <v>1853</v>
      </c>
      <c r="U106" s="1123"/>
      <c r="V106" s="1123"/>
      <c r="W106" s="1123"/>
      <c r="X106" s="1122" t="s">
        <v>1853</v>
      </c>
      <c r="Y106" s="1123"/>
      <c r="Z106" s="1123"/>
      <c r="AA106" s="1123"/>
      <c r="AB106" s="1122" t="s">
        <v>1853</v>
      </c>
      <c r="AC106" s="1123"/>
      <c r="AD106" s="1123"/>
      <c r="AE106" s="1123"/>
      <c r="AF106" s="1122" t="s">
        <v>1853</v>
      </c>
      <c r="AG106" s="1123"/>
      <c r="AH106" s="1123"/>
      <c r="AI106" s="1123"/>
      <c r="AJ106" s="1122" t="s">
        <v>1853</v>
      </c>
      <c r="AK106" s="1123"/>
      <c r="AL106" s="1123"/>
      <c r="AM106" s="1123"/>
      <c r="AN106" s="1122" t="s">
        <v>1853</v>
      </c>
      <c r="AO106" s="1123"/>
      <c r="AP106" s="1123"/>
      <c r="AQ106" s="1123"/>
      <c r="AR106" s="1122" t="s">
        <v>1853</v>
      </c>
      <c r="AS106" s="1123"/>
      <c r="AT106" s="1123"/>
      <c r="AU106" s="1123"/>
      <c r="AV106" s="1122" t="s">
        <v>1853</v>
      </c>
      <c r="AW106" s="1123"/>
      <c r="AX106" s="1123"/>
      <c r="AY106" s="1123"/>
    </row>
    <row r="107" spans="1:51" s="1129" customFormat="1" ht="39.75" customHeight="1">
      <c r="A107" s="1121" t="s">
        <v>726</v>
      </c>
      <c r="B107" s="1142"/>
      <c r="C107" s="1142"/>
      <c r="D107" s="1142"/>
      <c r="E107" s="1142"/>
      <c r="F107" s="1142"/>
      <c r="G107" s="1142"/>
      <c r="H107" s="1142"/>
      <c r="I107" s="1142"/>
      <c r="J107" s="1142"/>
      <c r="K107" s="1142"/>
      <c r="L107" s="1142"/>
      <c r="M107" s="1142"/>
      <c r="N107" s="1142"/>
      <c r="O107" s="1111" t="s">
        <v>1847</v>
      </c>
      <c r="P107" s="1122" t="s">
        <v>1853</v>
      </c>
      <c r="Q107" s="1123"/>
      <c r="R107" s="1123"/>
      <c r="S107" s="1123"/>
      <c r="T107" s="1122" t="s">
        <v>1853</v>
      </c>
      <c r="U107" s="1123"/>
      <c r="V107" s="1123"/>
      <c r="W107" s="1123"/>
      <c r="X107" s="1122" t="s">
        <v>1853</v>
      </c>
      <c r="Y107" s="1123"/>
      <c r="Z107" s="1123"/>
      <c r="AA107" s="1123"/>
      <c r="AB107" s="1122" t="s">
        <v>1853</v>
      </c>
      <c r="AC107" s="1123"/>
      <c r="AD107" s="1123"/>
      <c r="AE107" s="1123"/>
      <c r="AF107" s="1122" t="s">
        <v>1853</v>
      </c>
      <c r="AG107" s="1123"/>
      <c r="AH107" s="1123"/>
      <c r="AI107" s="1123"/>
      <c r="AJ107" s="1122" t="s">
        <v>1853</v>
      </c>
      <c r="AK107" s="1123"/>
      <c r="AL107" s="1123"/>
      <c r="AM107" s="1123"/>
      <c r="AN107" s="1122" t="s">
        <v>1853</v>
      </c>
      <c r="AO107" s="1123"/>
      <c r="AP107" s="1123"/>
      <c r="AQ107" s="1123"/>
      <c r="AR107" s="1122" t="s">
        <v>1853</v>
      </c>
      <c r="AS107" s="1123"/>
      <c r="AT107" s="1123"/>
      <c r="AU107" s="1123"/>
      <c r="AV107" s="1122" t="s">
        <v>1853</v>
      </c>
      <c r="AW107" s="1123"/>
      <c r="AX107" s="1123"/>
      <c r="AY107" s="1123"/>
    </row>
    <row r="108" spans="1:51" s="1129" customFormat="1" ht="37.5" customHeight="1">
      <c r="A108" s="1121" t="s">
        <v>727</v>
      </c>
      <c r="B108" s="1142"/>
      <c r="C108" s="1142"/>
      <c r="D108" s="1142"/>
      <c r="E108" s="1142"/>
      <c r="F108" s="1142"/>
      <c r="G108" s="1142"/>
      <c r="H108" s="1142"/>
      <c r="I108" s="1142"/>
      <c r="J108" s="1142"/>
      <c r="K108" s="1142"/>
      <c r="L108" s="1142"/>
      <c r="M108" s="1142"/>
      <c r="N108" s="1142"/>
      <c r="O108" s="1111" t="s">
        <v>1210</v>
      </c>
      <c r="P108" s="1122" t="s">
        <v>1853</v>
      </c>
      <c r="Q108" s="1123"/>
      <c r="R108" s="1123"/>
      <c r="S108" s="1123"/>
      <c r="T108" s="1122" t="s">
        <v>1853</v>
      </c>
      <c r="U108" s="1123"/>
      <c r="V108" s="1123"/>
      <c r="W108" s="1123"/>
      <c r="X108" s="1122" t="s">
        <v>1853</v>
      </c>
      <c r="Y108" s="1123"/>
      <c r="Z108" s="1123"/>
      <c r="AA108" s="1123"/>
      <c r="AB108" s="1122" t="s">
        <v>1853</v>
      </c>
      <c r="AC108" s="1123"/>
      <c r="AD108" s="1123"/>
      <c r="AE108" s="1123"/>
      <c r="AF108" s="1122" t="s">
        <v>1853</v>
      </c>
      <c r="AG108" s="1123"/>
      <c r="AH108" s="1123"/>
      <c r="AI108" s="1123"/>
      <c r="AJ108" s="1122" t="s">
        <v>1853</v>
      </c>
      <c r="AK108" s="1123"/>
      <c r="AL108" s="1123"/>
      <c r="AM108" s="1123"/>
      <c r="AN108" s="1122" t="s">
        <v>1853</v>
      </c>
      <c r="AO108" s="1123"/>
      <c r="AP108" s="1123"/>
      <c r="AQ108" s="1123"/>
      <c r="AR108" s="1122" t="s">
        <v>1853</v>
      </c>
      <c r="AS108" s="1123"/>
      <c r="AT108" s="1123"/>
      <c r="AU108" s="1123"/>
      <c r="AV108" s="1122" t="s">
        <v>1853</v>
      </c>
      <c r="AW108" s="1123"/>
      <c r="AX108" s="1123"/>
      <c r="AY108" s="1123"/>
    </row>
    <row r="109" spans="1:51" s="1129" customFormat="1" ht="29.25" customHeight="1">
      <c r="A109" s="1135" t="s">
        <v>728</v>
      </c>
      <c r="B109" s="1143"/>
      <c r="C109" s="1143"/>
      <c r="D109" s="1143"/>
      <c r="E109" s="1143"/>
      <c r="F109" s="1143"/>
      <c r="G109" s="1143"/>
      <c r="H109" s="1143"/>
      <c r="I109" s="1143"/>
      <c r="J109" s="1143"/>
      <c r="K109" s="1143"/>
      <c r="L109" s="1143"/>
      <c r="M109" s="1143"/>
      <c r="N109" s="1143"/>
      <c r="O109" s="1136" t="s">
        <v>1212</v>
      </c>
      <c r="P109" s="1122" t="s">
        <v>1853</v>
      </c>
      <c r="Q109" s="1123"/>
      <c r="R109" s="1123"/>
      <c r="S109" s="1123"/>
      <c r="T109" s="1122" t="s">
        <v>1853</v>
      </c>
      <c r="U109" s="1123"/>
      <c r="V109" s="1123"/>
      <c r="W109" s="1123"/>
      <c r="X109" s="1122" t="s">
        <v>1853</v>
      </c>
      <c r="Y109" s="1123"/>
      <c r="Z109" s="1123"/>
      <c r="AA109" s="1123"/>
      <c r="AB109" s="1122" t="s">
        <v>1853</v>
      </c>
      <c r="AC109" s="1123"/>
      <c r="AD109" s="1123"/>
      <c r="AE109" s="1123"/>
      <c r="AF109" s="1122" t="s">
        <v>1853</v>
      </c>
      <c r="AG109" s="1123"/>
      <c r="AH109" s="1123"/>
      <c r="AI109" s="1123"/>
      <c r="AJ109" s="1122" t="s">
        <v>1853</v>
      </c>
      <c r="AK109" s="1123"/>
      <c r="AL109" s="1123"/>
      <c r="AM109" s="1123"/>
      <c r="AN109" s="1122" t="s">
        <v>1853</v>
      </c>
      <c r="AO109" s="1123"/>
      <c r="AP109" s="1123"/>
      <c r="AQ109" s="1123"/>
      <c r="AR109" s="1122" t="s">
        <v>1853</v>
      </c>
      <c r="AS109" s="1123"/>
      <c r="AT109" s="1123"/>
      <c r="AU109" s="1123"/>
      <c r="AV109" s="1122" t="s">
        <v>1853</v>
      </c>
      <c r="AW109" s="1123"/>
      <c r="AX109" s="1123"/>
      <c r="AY109" s="1123"/>
    </row>
    <row r="110" spans="1:51" s="1129" customFormat="1" ht="25.5" customHeight="1">
      <c r="A110" s="1121" t="s">
        <v>810</v>
      </c>
      <c r="B110" s="1142"/>
      <c r="C110" s="1142"/>
      <c r="D110" s="1142"/>
      <c r="E110" s="1142"/>
      <c r="F110" s="1142"/>
      <c r="G110" s="1142"/>
      <c r="H110" s="1142"/>
      <c r="I110" s="1142"/>
      <c r="J110" s="1142"/>
      <c r="K110" s="1142"/>
      <c r="L110" s="1142"/>
      <c r="M110" s="1142"/>
      <c r="N110" s="1142"/>
      <c r="O110" s="1111" t="s">
        <v>1214</v>
      </c>
      <c r="P110" s="1122" t="s">
        <v>1853</v>
      </c>
      <c r="Q110" s="1123"/>
      <c r="R110" s="1123"/>
      <c r="S110" s="1123"/>
      <c r="T110" s="1122" t="s">
        <v>1853</v>
      </c>
      <c r="U110" s="1123"/>
      <c r="V110" s="1123"/>
      <c r="W110" s="1123"/>
      <c r="X110" s="1122" t="s">
        <v>1853</v>
      </c>
      <c r="Y110" s="1123"/>
      <c r="Z110" s="1123"/>
      <c r="AA110" s="1123"/>
      <c r="AB110" s="1122" t="s">
        <v>1853</v>
      </c>
      <c r="AC110" s="1123"/>
      <c r="AD110" s="1123"/>
      <c r="AE110" s="1123"/>
      <c r="AF110" s="1122" t="s">
        <v>1853</v>
      </c>
      <c r="AG110" s="1123"/>
      <c r="AH110" s="1123"/>
      <c r="AI110" s="1123"/>
      <c r="AJ110" s="1122" t="s">
        <v>1853</v>
      </c>
      <c r="AK110" s="1123"/>
      <c r="AL110" s="1123"/>
      <c r="AM110" s="1123"/>
      <c r="AN110" s="1122" t="s">
        <v>1853</v>
      </c>
      <c r="AO110" s="1123"/>
      <c r="AP110" s="1123"/>
      <c r="AQ110" s="1123"/>
      <c r="AR110" s="1122" t="s">
        <v>1853</v>
      </c>
      <c r="AS110" s="1123"/>
      <c r="AT110" s="1123"/>
      <c r="AU110" s="1123"/>
      <c r="AV110" s="1122" t="s">
        <v>1853</v>
      </c>
      <c r="AW110" s="1123"/>
      <c r="AX110" s="1123"/>
      <c r="AY110" s="1123"/>
    </row>
    <row r="111" spans="1:51" s="1129" customFormat="1" ht="25.5" customHeight="1">
      <c r="A111" s="1121" t="s">
        <v>811</v>
      </c>
      <c r="B111" s="1142"/>
      <c r="C111" s="1142"/>
      <c r="D111" s="1142"/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11" t="s">
        <v>1216</v>
      </c>
      <c r="P111" s="1122" t="s">
        <v>1853</v>
      </c>
      <c r="Q111" s="1123"/>
      <c r="R111" s="1123"/>
      <c r="S111" s="1123"/>
      <c r="T111" s="1122" t="s">
        <v>1853</v>
      </c>
      <c r="U111" s="1123"/>
      <c r="V111" s="1123"/>
      <c r="W111" s="1123"/>
      <c r="X111" s="1122" t="s">
        <v>1853</v>
      </c>
      <c r="Y111" s="1123"/>
      <c r="Z111" s="1123"/>
      <c r="AA111" s="1123"/>
      <c r="AB111" s="1122" t="s">
        <v>1853</v>
      </c>
      <c r="AC111" s="1123"/>
      <c r="AD111" s="1123"/>
      <c r="AE111" s="1123"/>
      <c r="AF111" s="1122" t="s">
        <v>1853</v>
      </c>
      <c r="AG111" s="1123"/>
      <c r="AH111" s="1123"/>
      <c r="AI111" s="1123"/>
      <c r="AJ111" s="1122" t="s">
        <v>1853</v>
      </c>
      <c r="AK111" s="1123"/>
      <c r="AL111" s="1123"/>
      <c r="AM111" s="1123"/>
      <c r="AN111" s="1122" t="s">
        <v>1853</v>
      </c>
      <c r="AO111" s="1123"/>
      <c r="AP111" s="1123"/>
      <c r="AQ111" s="1123"/>
      <c r="AR111" s="1122" t="s">
        <v>1853</v>
      </c>
      <c r="AS111" s="1123"/>
      <c r="AT111" s="1123"/>
      <c r="AU111" s="1123"/>
      <c r="AV111" s="1122" t="s">
        <v>1853</v>
      </c>
      <c r="AW111" s="1123"/>
      <c r="AX111" s="1123"/>
      <c r="AY111" s="1123"/>
    </row>
    <row r="112" spans="1:51" s="1129" customFormat="1" ht="25.5" customHeight="1">
      <c r="A112" s="1121" t="s">
        <v>812</v>
      </c>
      <c r="B112" s="1142"/>
      <c r="C112" s="1142"/>
      <c r="D112" s="1142"/>
      <c r="E112" s="1142"/>
      <c r="F112" s="1142"/>
      <c r="G112" s="1142"/>
      <c r="H112" s="1142"/>
      <c r="I112" s="1142"/>
      <c r="J112" s="1142"/>
      <c r="K112" s="1142"/>
      <c r="L112" s="1142"/>
      <c r="M112" s="1142"/>
      <c r="N112" s="1142"/>
      <c r="O112" s="1111" t="s">
        <v>1218</v>
      </c>
      <c r="P112" s="1122" t="s">
        <v>1853</v>
      </c>
      <c r="Q112" s="1123"/>
      <c r="R112" s="1123"/>
      <c r="S112" s="1123"/>
      <c r="T112" s="1122" t="s">
        <v>1853</v>
      </c>
      <c r="U112" s="1123"/>
      <c r="V112" s="1123"/>
      <c r="W112" s="1123"/>
      <c r="X112" s="1122" t="s">
        <v>1853</v>
      </c>
      <c r="Y112" s="1123"/>
      <c r="Z112" s="1123"/>
      <c r="AA112" s="1123"/>
      <c r="AB112" s="1122" t="s">
        <v>1853</v>
      </c>
      <c r="AC112" s="1123"/>
      <c r="AD112" s="1123"/>
      <c r="AE112" s="1123"/>
      <c r="AF112" s="1122" t="s">
        <v>1853</v>
      </c>
      <c r="AG112" s="1123"/>
      <c r="AH112" s="1123"/>
      <c r="AI112" s="1123"/>
      <c r="AJ112" s="1122" t="s">
        <v>1853</v>
      </c>
      <c r="AK112" s="1123"/>
      <c r="AL112" s="1123"/>
      <c r="AM112" s="1123"/>
      <c r="AN112" s="1122" t="s">
        <v>1853</v>
      </c>
      <c r="AO112" s="1123"/>
      <c r="AP112" s="1123"/>
      <c r="AQ112" s="1123"/>
      <c r="AR112" s="1122" t="s">
        <v>1853</v>
      </c>
      <c r="AS112" s="1123"/>
      <c r="AT112" s="1123"/>
      <c r="AU112" s="1123"/>
      <c r="AV112" s="1122" t="s">
        <v>1853</v>
      </c>
      <c r="AW112" s="1123"/>
      <c r="AX112" s="1123"/>
      <c r="AY112" s="1123"/>
    </row>
    <row r="113" spans="1:51" s="1129" customFormat="1" ht="31.5" customHeight="1">
      <c r="A113" s="1135" t="s">
        <v>729</v>
      </c>
      <c r="B113" s="1143"/>
      <c r="C113" s="1143"/>
      <c r="D113" s="1143"/>
      <c r="E113" s="1143"/>
      <c r="F113" s="1143"/>
      <c r="G113" s="1143"/>
      <c r="H113" s="1143"/>
      <c r="I113" s="1143"/>
      <c r="J113" s="1143"/>
      <c r="K113" s="1143"/>
      <c r="L113" s="1143"/>
      <c r="M113" s="1143"/>
      <c r="N113" s="1143"/>
      <c r="O113" s="1136" t="s">
        <v>1220</v>
      </c>
      <c r="P113" s="1122" t="s">
        <v>1853</v>
      </c>
      <c r="Q113" s="1123"/>
      <c r="R113" s="1123"/>
      <c r="S113" s="1123"/>
      <c r="T113" s="1122" t="s">
        <v>1853</v>
      </c>
      <c r="U113" s="1123"/>
      <c r="V113" s="1123"/>
      <c r="W113" s="1123"/>
      <c r="X113" s="1122" t="s">
        <v>1853</v>
      </c>
      <c r="Y113" s="1123"/>
      <c r="Z113" s="1123"/>
      <c r="AA113" s="1123"/>
      <c r="AB113" s="1122" t="s">
        <v>1853</v>
      </c>
      <c r="AC113" s="1123"/>
      <c r="AD113" s="1123"/>
      <c r="AE113" s="1123"/>
      <c r="AF113" s="1122" t="s">
        <v>1853</v>
      </c>
      <c r="AG113" s="1123"/>
      <c r="AH113" s="1123"/>
      <c r="AI113" s="1123"/>
      <c r="AJ113" s="1122" t="s">
        <v>1853</v>
      </c>
      <c r="AK113" s="1123"/>
      <c r="AL113" s="1123"/>
      <c r="AM113" s="1123"/>
      <c r="AN113" s="1122" t="s">
        <v>1853</v>
      </c>
      <c r="AO113" s="1123"/>
      <c r="AP113" s="1123"/>
      <c r="AQ113" s="1123"/>
      <c r="AR113" s="1122" t="s">
        <v>1853</v>
      </c>
      <c r="AS113" s="1123"/>
      <c r="AT113" s="1123"/>
      <c r="AU113" s="1123"/>
      <c r="AV113" s="1122" t="s">
        <v>1853</v>
      </c>
      <c r="AW113" s="1123"/>
      <c r="AX113" s="1123"/>
      <c r="AY113" s="1123"/>
    </row>
    <row r="114" spans="1:51" s="1133" customFormat="1" ht="22.5" customHeight="1">
      <c r="A114" s="1144" t="s">
        <v>730</v>
      </c>
      <c r="B114" s="1145"/>
      <c r="C114" s="1145"/>
      <c r="D114" s="1145"/>
      <c r="E114" s="1145"/>
      <c r="F114" s="1145"/>
      <c r="G114" s="1145"/>
      <c r="H114" s="1145"/>
      <c r="I114" s="1145"/>
      <c r="J114" s="1145"/>
      <c r="K114" s="1145"/>
      <c r="L114" s="1145"/>
      <c r="M114" s="1145"/>
      <c r="N114" s="1145"/>
      <c r="O114" s="1111" t="s">
        <v>1222</v>
      </c>
      <c r="P114" s="1122" t="s">
        <v>1853</v>
      </c>
      <c r="Q114" s="1123"/>
      <c r="R114" s="1123"/>
      <c r="S114" s="1123"/>
      <c r="T114" s="1122" t="s">
        <v>1853</v>
      </c>
      <c r="U114" s="1123"/>
      <c r="V114" s="1123"/>
      <c r="W114" s="1123"/>
      <c r="X114" s="1122" t="s">
        <v>1853</v>
      </c>
      <c r="Y114" s="1123"/>
      <c r="Z114" s="1123"/>
      <c r="AA114" s="1123"/>
      <c r="AB114" s="1122" t="s">
        <v>1853</v>
      </c>
      <c r="AC114" s="1123"/>
      <c r="AD114" s="1123"/>
      <c r="AE114" s="1123"/>
      <c r="AF114" s="1122" t="s">
        <v>1853</v>
      </c>
      <c r="AG114" s="1123"/>
      <c r="AH114" s="1123"/>
      <c r="AI114" s="1123"/>
      <c r="AJ114" s="1122" t="s">
        <v>1853</v>
      </c>
      <c r="AK114" s="1123"/>
      <c r="AL114" s="1123"/>
      <c r="AM114" s="1123"/>
      <c r="AN114" s="1122" t="s">
        <v>1853</v>
      </c>
      <c r="AO114" s="1123"/>
      <c r="AP114" s="1123"/>
      <c r="AQ114" s="1123"/>
      <c r="AR114" s="1122" t="s">
        <v>1853</v>
      </c>
      <c r="AS114" s="1123"/>
      <c r="AT114" s="1123"/>
      <c r="AU114" s="1123"/>
      <c r="AV114" s="1122" t="s">
        <v>1853</v>
      </c>
      <c r="AW114" s="1123"/>
      <c r="AX114" s="1123"/>
      <c r="AY114" s="1123"/>
    </row>
    <row r="115" spans="1:51" s="1133" customFormat="1" ht="22.5" customHeight="1">
      <c r="A115" s="1144" t="s">
        <v>731</v>
      </c>
      <c r="B115" s="1145"/>
      <c r="C115" s="1145"/>
      <c r="D115" s="1145"/>
      <c r="E115" s="1145"/>
      <c r="F115" s="1145"/>
      <c r="G115" s="1145"/>
      <c r="H115" s="1145"/>
      <c r="I115" s="1145"/>
      <c r="J115" s="1145"/>
      <c r="K115" s="1145"/>
      <c r="L115" s="1145"/>
      <c r="M115" s="1145"/>
      <c r="N115" s="1145"/>
      <c r="O115" s="1111" t="s">
        <v>1224</v>
      </c>
      <c r="P115" s="1122" t="s">
        <v>1853</v>
      </c>
      <c r="Q115" s="1123"/>
      <c r="R115" s="1123"/>
      <c r="S115" s="1123"/>
      <c r="T115" s="1122" t="s">
        <v>1853</v>
      </c>
      <c r="U115" s="1123"/>
      <c r="V115" s="1123"/>
      <c r="W115" s="1123"/>
      <c r="X115" s="1122" t="s">
        <v>1853</v>
      </c>
      <c r="Y115" s="1123"/>
      <c r="Z115" s="1123"/>
      <c r="AA115" s="1123"/>
      <c r="AB115" s="1122" t="s">
        <v>1853</v>
      </c>
      <c r="AC115" s="1123"/>
      <c r="AD115" s="1123"/>
      <c r="AE115" s="1123"/>
      <c r="AF115" s="1122" t="s">
        <v>1853</v>
      </c>
      <c r="AG115" s="1123"/>
      <c r="AH115" s="1123"/>
      <c r="AI115" s="1123"/>
      <c r="AJ115" s="1122" t="s">
        <v>1853</v>
      </c>
      <c r="AK115" s="1123"/>
      <c r="AL115" s="1123"/>
      <c r="AM115" s="1123"/>
      <c r="AN115" s="1122" t="s">
        <v>1853</v>
      </c>
      <c r="AO115" s="1123"/>
      <c r="AP115" s="1123"/>
      <c r="AQ115" s="1123"/>
      <c r="AR115" s="1122" t="s">
        <v>1853</v>
      </c>
      <c r="AS115" s="1123"/>
      <c r="AT115" s="1123"/>
      <c r="AU115" s="1123"/>
      <c r="AV115" s="1122" t="s">
        <v>1853</v>
      </c>
      <c r="AW115" s="1123"/>
      <c r="AX115" s="1123"/>
      <c r="AY115" s="1123"/>
    </row>
    <row r="116" spans="1:51" s="1127" customFormat="1" ht="32.25" customHeight="1">
      <c r="A116" s="1126" t="s">
        <v>732</v>
      </c>
      <c r="B116" s="1141"/>
      <c r="C116" s="1141"/>
      <c r="D116" s="1141"/>
      <c r="E116" s="1141"/>
      <c r="F116" s="1141"/>
      <c r="G116" s="1141"/>
      <c r="H116" s="1141"/>
      <c r="I116" s="1141"/>
      <c r="J116" s="1141"/>
      <c r="K116" s="1141"/>
      <c r="L116" s="1141"/>
      <c r="M116" s="1141"/>
      <c r="N116" s="1141"/>
      <c r="O116" s="1115" t="s">
        <v>1226</v>
      </c>
      <c r="P116" s="1116"/>
      <c r="Q116" s="1116"/>
      <c r="R116" s="1116"/>
      <c r="S116" s="1116"/>
      <c r="T116" s="1116"/>
      <c r="U116" s="1116"/>
      <c r="V116" s="1116"/>
      <c r="W116" s="1116"/>
      <c r="X116" s="1116">
        <v>6000</v>
      </c>
      <c r="Y116" s="1116"/>
      <c r="Z116" s="1116"/>
      <c r="AA116" s="1116"/>
      <c r="AB116" s="1116"/>
      <c r="AC116" s="1116"/>
      <c r="AD116" s="1116"/>
      <c r="AE116" s="1116"/>
      <c r="AF116" s="1116">
        <v>150000</v>
      </c>
      <c r="AG116" s="1116"/>
      <c r="AH116" s="1116"/>
      <c r="AI116" s="1116"/>
      <c r="AJ116" s="1116">
        <v>3000</v>
      </c>
      <c r="AK116" s="1116"/>
      <c r="AL116" s="1116"/>
      <c r="AM116" s="1116"/>
      <c r="AN116" s="1116"/>
      <c r="AO116" s="1116"/>
      <c r="AP116" s="1116"/>
      <c r="AQ116" s="1116"/>
      <c r="AR116" s="1116"/>
      <c r="AS116" s="1116"/>
      <c r="AT116" s="1116"/>
      <c r="AU116" s="1116"/>
      <c r="AV116" s="1116"/>
      <c r="AW116" s="1116"/>
      <c r="AX116" s="1116"/>
      <c r="AY116" s="1116"/>
    </row>
    <row r="117" spans="1:51" s="1133" customFormat="1" ht="32.25" customHeight="1">
      <c r="A117" s="1144" t="s">
        <v>813</v>
      </c>
      <c r="B117" s="1145"/>
      <c r="C117" s="1145"/>
      <c r="D117" s="1145"/>
      <c r="E117" s="1145"/>
      <c r="F117" s="1145"/>
      <c r="G117" s="1145"/>
      <c r="H117" s="1145"/>
      <c r="I117" s="1145"/>
      <c r="J117" s="1145"/>
      <c r="K117" s="1145"/>
      <c r="L117" s="1145"/>
      <c r="M117" s="1145"/>
      <c r="N117" s="1145"/>
      <c r="O117" s="1111" t="s">
        <v>1228</v>
      </c>
      <c r="P117" s="1112"/>
      <c r="Q117" s="1112"/>
      <c r="R117" s="1112"/>
      <c r="S117" s="1112"/>
      <c r="T117" s="1112"/>
      <c r="U117" s="1112"/>
      <c r="V117" s="1112"/>
      <c r="W117" s="1112"/>
      <c r="X117" s="1112"/>
      <c r="Y117" s="1112"/>
      <c r="Z117" s="1112"/>
      <c r="AA117" s="1112"/>
      <c r="AB117" s="1112"/>
      <c r="AC117" s="1112"/>
      <c r="AD117" s="1112"/>
      <c r="AE117" s="1112"/>
      <c r="AF117" s="1112"/>
      <c r="AG117" s="1112"/>
      <c r="AH117" s="1112"/>
      <c r="AI117" s="1112"/>
      <c r="AJ117" s="1112"/>
      <c r="AK117" s="1112"/>
      <c r="AL117" s="1112"/>
      <c r="AM117" s="1112"/>
      <c r="AN117" s="1112"/>
      <c r="AO117" s="1112"/>
      <c r="AP117" s="1112"/>
      <c r="AQ117" s="1112"/>
      <c r="AR117" s="1112"/>
      <c r="AS117" s="1112"/>
      <c r="AT117" s="1112"/>
      <c r="AU117" s="1112"/>
      <c r="AV117" s="1112"/>
      <c r="AW117" s="1112"/>
      <c r="AX117" s="1112"/>
      <c r="AY117" s="1112"/>
    </row>
    <row r="118" spans="1:51" s="1133" customFormat="1" ht="32.25" customHeight="1">
      <c r="A118" s="1126" t="s">
        <v>733</v>
      </c>
      <c r="B118" s="1141"/>
      <c r="C118" s="1141"/>
      <c r="D118" s="1141"/>
      <c r="E118" s="1141"/>
      <c r="F118" s="1141"/>
      <c r="G118" s="1141"/>
      <c r="H118" s="1141"/>
      <c r="I118" s="1141"/>
      <c r="J118" s="1141"/>
      <c r="K118" s="1141"/>
      <c r="L118" s="1141"/>
      <c r="M118" s="1141"/>
      <c r="N118" s="1141"/>
      <c r="O118" s="1136" t="s">
        <v>1230</v>
      </c>
      <c r="P118" s="1112"/>
      <c r="Q118" s="1112"/>
      <c r="R118" s="1112"/>
      <c r="S118" s="1112"/>
      <c r="T118" s="1112"/>
      <c r="U118" s="1112"/>
      <c r="V118" s="1112"/>
      <c r="W118" s="1112"/>
      <c r="X118" s="1112">
        <v>6000</v>
      </c>
      <c r="Y118" s="1112"/>
      <c r="Z118" s="1112"/>
      <c r="AA118" s="1112"/>
      <c r="AB118" s="1112"/>
      <c r="AC118" s="1112"/>
      <c r="AD118" s="1112"/>
      <c r="AE118" s="1112"/>
      <c r="AF118" s="1112">
        <v>150000</v>
      </c>
      <c r="AG118" s="1112"/>
      <c r="AH118" s="1112"/>
      <c r="AI118" s="1112"/>
      <c r="AJ118" s="1112">
        <v>3000</v>
      </c>
      <c r="AK118" s="1112"/>
      <c r="AL118" s="1112"/>
      <c r="AM118" s="1112"/>
      <c r="AN118" s="1112"/>
      <c r="AO118" s="1112"/>
      <c r="AP118" s="1112"/>
      <c r="AQ118" s="1112"/>
      <c r="AR118" s="1112"/>
      <c r="AS118" s="1112"/>
      <c r="AT118" s="1112"/>
      <c r="AU118" s="1112"/>
      <c r="AV118" s="1112"/>
      <c r="AW118" s="1112"/>
      <c r="AX118" s="1112"/>
      <c r="AY118" s="1112"/>
    </row>
    <row r="119" spans="1:51" s="1127" customFormat="1" ht="29.25" customHeight="1">
      <c r="A119" s="1126" t="s">
        <v>734</v>
      </c>
      <c r="B119" s="1126"/>
      <c r="C119" s="1126"/>
      <c r="D119" s="1126"/>
      <c r="E119" s="1126"/>
      <c r="F119" s="1126"/>
      <c r="G119" s="1126"/>
      <c r="H119" s="1126"/>
      <c r="I119" s="1126"/>
      <c r="J119" s="1126"/>
      <c r="K119" s="1126"/>
      <c r="L119" s="1126"/>
      <c r="M119" s="1126"/>
      <c r="N119" s="1126"/>
      <c r="O119" s="1115" t="s">
        <v>1232</v>
      </c>
      <c r="P119" s="1116">
        <v>87000</v>
      </c>
      <c r="Q119" s="1116"/>
      <c r="R119" s="1116"/>
      <c r="S119" s="1116"/>
      <c r="T119" s="1116"/>
      <c r="U119" s="1116"/>
      <c r="V119" s="1116"/>
      <c r="W119" s="1116"/>
      <c r="X119" s="1116">
        <v>6000</v>
      </c>
      <c r="Y119" s="1116"/>
      <c r="Z119" s="1116"/>
      <c r="AA119" s="1116"/>
      <c r="AB119" s="1116"/>
      <c r="AC119" s="1116"/>
      <c r="AD119" s="1116"/>
      <c r="AE119" s="1116"/>
      <c r="AF119" s="1116">
        <v>150000</v>
      </c>
      <c r="AG119" s="1116"/>
      <c r="AH119" s="1116"/>
      <c r="AI119" s="1116"/>
      <c r="AJ119" s="1116">
        <v>28000</v>
      </c>
      <c r="AK119" s="1116"/>
      <c r="AL119" s="1116"/>
      <c r="AM119" s="1116"/>
      <c r="AN119" s="1116">
        <v>1662</v>
      </c>
      <c r="AO119" s="1116"/>
      <c r="AP119" s="1116"/>
      <c r="AQ119" s="1116"/>
      <c r="AR119" s="1116"/>
      <c r="AS119" s="1116"/>
      <c r="AT119" s="1116"/>
      <c r="AU119" s="1116"/>
      <c r="AV119" s="1116">
        <v>3000</v>
      </c>
      <c r="AW119" s="1116"/>
      <c r="AX119" s="1116"/>
      <c r="AY119" s="1116"/>
    </row>
    <row r="120" spans="1:51" s="1129" customFormat="1" ht="21.75" customHeight="1">
      <c r="A120" s="1146" t="s">
        <v>814</v>
      </c>
      <c r="B120" s="1146"/>
      <c r="C120" s="1146"/>
      <c r="D120" s="1146"/>
      <c r="E120" s="1146"/>
      <c r="F120" s="1146"/>
      <c r="G120" s="1146"/>
      <c r="H120" s="1146"/>
      <c r="I120" s="1146"/>
      <c r="J120" s="1146"/>
      <c r="K120" s="1146"/>
      <c r="L120" s="1146"/>
      <c r="M120" s="1146"/>
      <c r="N120" s="1146"/>
      <c r="O120" s="1111" t="s">
        <v>1234</v>
      </c>
      <c r="P120" s="1112"/>
      <c r="Q120" s="1112"/>
      <c r="R120" s="1112"/>
      <c r="S120" s="1112"/>
      <c r="T120" s="1112"/>
      <c r="U120" s="1112"/>
      <c r="V120" s="1112"/>
      <c r="W120" s="1112"/>
      <c r="X120" s="1112"/>
      <c r="Y120" s="1112"/>
      <c r="Z120" s="1112"/>
      <c r="AA120" s="1112"/>
      <c r="AB120" s="1112"/>
      <c r="AC120" s="1112"/>
      <c r="AD120" s="1112"/>
      <c r="AE120" s="1112"/>
      <c r="AF120" s="1112"/>
      <c r="AG120" s="1112"/>
      <c r="AH120" s="1112"/>
      <c r="AI120" s="1112"/>
      <c r="AJ120" s="1112"/>
      <c r="AK120" s="1112"/>
      <c r="AL120" s="1112"/>
      <c r="AM120" s="1112"/>
      <c r="AN120" s="1112"/>
      <c r="AO120" s="1112"/>
      <c r="AP120" s="1112"/>
      <c r="AQ120" s="1112"/>
      <c r="AR120" s="1112"/>
      <c r="AS120" s="1112"/>
      <c r="AT120" s="1112"/>
      <c r="AU120" s="1112"/>
      <c r="AV120" s="1112"/>
      <c r="AW120" s="1112"/>
      <c r="AX120" s="1112"/>
      <c r="AY120" s="1112"/>
    </row>
    <row r="121" spans="1:51" s="1129" customFormat="1" ht="27" customHeight="1">
      <c r="A121" s="1124" t="s">
        <v>815</v>
      </c>
      <c r="B121" s="1125"/>
      <c r="C121" s="1125"/>
      <c r="D121" s="1125"/>
      <c r="E121" s="1125"/>
      <c r="F121" s="1125"/>
      <c r="G121" s="1125"/>
      <c r="H121" s="1125"/>
      <c r="I121" s="1125"/>
      <c r="J121" s="1125"/>
      <c r="K121" s="1125"/>
      <c r="L121" s="1125"/>
      <c r="M121" s="1125"/>
      <c r="N121" s="1125"/>
      <c r="O121" s="1111" t="s">
        <v>1236</v>
      </c>
      <c r="P121" s="1112"/>
      <c r="Q121" s="1112"/>
      <c r="R121" s="1112"/>
      <c r="S121" s="1112"/>
      <c r="T121" s="1112"/>
      <c r="U121" s="1112"/>
      <c r="V121" s="1112"/>
      <c r="W121" s="1112"/>
      <c r="X121" s="1112"/>
      <c r="Y121" s="1112"/>
      <c r="Z121" s="1112"/>
      <c r="AA121" s="1112"/>
      <c r="AB121" s="1112"/>
      <c r="AC121" s="1112"/>
      <c r="AD121" s="1112"/>
      <c r="AE121" s="1112"/>
      <c r="AF121" s="1112"/>
      <c r="AG121" s="1112"/>
      <c r="AH121" s="1112"/>
      <c r="AI121" s="1112"/>
      <c r="AJ121" s="1112">
        <v>6000</v>
      </c>
      <c r="AK121" s="1112"/>
      <c r="AL121" s="1112"/>
      <c r="AM121" s="1112"/>
      <c r="AN121" s="1112"/>
      <c r="AO121" s="1112"/>
      <c r="AP121" s="1112"/>
      <c r="AQ121" s="1112"/>
      <c r="AR121" s="1112"/>
      <c r="AS121" s="1112"/>
      <c r="AT121" s="1112"/>
      <c r="AU121" s="1112"/>
      <c r="AV121" s="1112"/>
      <c r="AW121" s="1112"/>
      <c r="AX121" s="1112"/>
      <c r="AY121" s="1112"/>
    </row>
    <row r="122" spans="1:51" ht="19.5" customHeight="1">
      <c r="A122" s="1109" t="s">
        <v>816</v>
      </c>
      <c r="B122" s="1110"/>
      <c r="C122" s="1110"/>
      <c r="D122" s="1110"/>
      <c r="E122" s="1110"/>
      <c r="F122" s="1110"/>
      <c r="G122" s="1110"/>
      <c r="H122" s="1110"/>
      <c r="I122" s="1110"/>
      <c r="J122" s="1110"/>
      <c r="K122" s="1110"/>
      <c r="L122" s="1110"/>
      <c r="M122" s="1110"/>
      <c r="N122" s="1110"/>
      <c r="O122" s="1111" t="s">
        <v>1238</v>
      </c>
      <c r="P122" s="1112"/>
      <c r="Q122" s="1112"/>
      <c r="R122" s="1112"/>
      <c r="S122" s="1112"/>
      <c r="T122" s="1112"/>
      <c r="U122" s="1112"/>
      <c r="V122" s="1112"/>
      <c r="W122" s="1112"/>
      <c r="X122" s="1112"/>
      <c r="Y122" s="1112"/>
      <c r="Z122" s="1112"/>
      <c r="AA122" s="1112"/>
      <c r="AB122" s="1112"/>
      <c r="AC122" s="1112"/>
      <c r="AD122" s="1112"/>
      <c r="AE122" s="1112"/>
      <c r="AF122" s="1112"/>
      <c r="AG122" s="1112"/>
      <c r="AH122" s="1112"/>
      <c r="AI122" s="1112"/>
      <c r="AJ122" s="1112"/>
      <c r="AK122" s="1112"/>
      <c r="AL122" s="1112"/>
      <c r="AM122" s="1112"/>
      <c r="AN122" s="1112"/>
      <c r="AO122" s="1112"/>
      <c r="AP122" s="1112"/>
      <c r="AQ122" s="1112"/>
      <c r="AR122" s="1112"/>
      <c r="AS122" s="1112"/>
      <c r="AT122" s="1112"/>
      <c r="AU122" s="1112"/>
      <c r="AV122" s="1112"/>
      <c r="AW122" s="1112"/>
      <c r="AX122" s="1112"/>
      <c r="AY122" s="1112"/>
    </row>
    <row r="123" spans="1:51" ht="19.5" customHeight="1">
      <c r="A123" s="1118" t="s">
        <v>817</v>
      </c>
      <c r="B123" s="1119"/>
      <c r="C123" s="1119"/>
      <c r="D123" s="1119"/>
      <c r="E123" s="1119"/>
      <c r="F123" s="1119"/>
      <c r="G123" s="1119"/>
      <c r="H123" s="1119"/>
      <c r="I123" s="1119"/>
      <c r="J123" s="1119"/>
      <c r="K123" s="1119"/>
      <c r="L123" s="1119"/>
      <c r="M123" s="1119"/>
      <c r="N123" s="1119"/>
      <c r="O123" s="1111" t="s">
        <v>1240</v>
      </c>
      <c r="P123" s="1112">
        <v>126667</v>
      </c>
      <c r="Q123" s="1112"/>
      <c r="R123" s="1112"/>
      <c r="S123" s="1112"/>
      <c r="T123" s="1112">
        <v>174583</v>
      </c>
      <c r="U123" s="1112"/>
      <c r="V123" s="1112"/>
      <c r="W123" s="1112"/>
      <c r="X123" s="1112">
        <v>309333</v>
      </c>
      <c r="Y123" s="1112"/>
      <c r="Z123" s="1112"/>
      <c r="AA123" s="1112"/>
      <c r="AB123" s="1112"/>
      <c r="AC123" s="1112"/>
      <c r="AD123" s="1112"/>
      <c r="AE123" s="1112"/>
      <c r="AF123" s="1112">
        <v>391666</v>
      </c>
      <c r="AG123" s="1112"/>
      <c r="AH123" s="1112"/>
      <c r="AI123" s="1112"/>
      <c r="AJ123" s="1112"/>
      <c r="AK123" s="1112"/>
      <c r="AL123" s="1112"/>
      <c r="AM123" s="1112"/>
      <c r="AN123" s="1112"/>
      <c r="AO123" s="1112"/>
      <c r="AP123" s="1112"/>
      <c r="AQ123" s="1112"/>
      <c r="AR123" s="1112"/>
      <c r="AS123" s="1112"/>
      <c r="AT123" s="1112"/>
      <c r="AU123" s="1112"/>
      <c r="AV123" s="1112">
        <v>36000</v>
      </c>
      <c r="AW123" s="1112"/>
      <c r="AX123" s="1112"/>
      <c r="AY123" s="1112"/>
    </row>
    <row r="124" spans="1:51" ht="32.25" customHeight="1">
      <c r="A124" s="1147" t="s">
        <v>818</v>
      </c>
      <c r="B124" s="1148"/>
      <c r="C124" s="1148"/>
      <c r="D124" s="1148"/>
      <c r="E124" s="1148"/>
      <c r="F124" s="1148"/>
      <c r="G124" s="1148"/>
      <c r="H124" s="1148"/>
      <c r="I124" s="1148"/>
      <c r="J124" s="1148"/>
      <c r="K124" s="1148"/>
      <c r="L124" s="1148"/>
      <c r="M124" s="1148"/>
      <c r="N124" s="1149"/>
      <c r="O124" s="1111" t="s">
        <v>1242</v>
      </c>
      <c r="P124" s="1112">
        <v>25333</v>
      </c>
      <c r="Q124" s="1112"/>
      <c r="R124" s="1112"/>
      <c r="S124" s="1112"/>
      <c r="T124" s="1112">
        <v>34917</v>
      </c>
      <c r="U124" s="1112"/>
      <c r="V124" s="1112"/>
      <c r="W124" s="1112"/>
      <c r="X124" s="1112">
        <v>61867</v>
      </c>
      <c r="Y124" s="1112"/>
      <c r="Z124" s="1112"/>
      <c r="AA124" s="1112"/>
      <c r="AB124" s="1112"/>
      <c r="AC124" s="1112"/>
      <c r="AD124" s="1112"/>
      <c r="AE124" s="1112"/>
      <c r="AF124" s="1112">
        <v>78334</v>
      </c>
      <c r="AG124" s="1112"/>
      <c r="AH124" s="1112"/>
      <c r="AI124" s="1112"/>
      <c r="AJ124" s="1112"/>
      <c r="AK124" s="1112"/>
      <c r="AL124" s="1112"/>
      <c r="AM124" s="1112"/>
      <c r="AN124" s="1112"/>
      <c r="AO124" s="1112"/>
      <c r="AP124" s="1112"/>
      <c r="AQ124" s="1112"/>
      <c r="AR124" s="1112"/>
      <c r="AS124" s="1112"/>
      <c r="AT124" s="1112"/>
      <c r="AU124" s="1112"/>
      <c r="AV124" s="1112">
        <v>7200</v>
      </c>
      <c r="AW124" s="1112"/>
      <c r="AX124" s="1112"/>
      <c r="AY124" s="1112"/>
    </row>
    <row r="125" spans="1:51" ht="19.5" customHeight="1">
      <c r="A125" s="1109" t="s">
        <v>819</v>
      </c>
      <c r="B125" s="1110"/>
      <c r="C125" s="1110"/>
      <c r="D125" s="1110"/>
      <c r="E125" s="1110"/>
      <c r="F125" s="1110"/>
      <c r="G125" s="1110"/>
      <c r="H125" s="1110"/>
      <c r="I125" s="1110"/>
      <c r="J125" s="1110"/>
      <c r="K125" s="1110"/>
      <c r="L125" s="1110"/>
      <c r="M125" s="1110"/>
      <c r="N125" s="1110"/>
      <c r="O125" s="1111" t="s">
        <v>1244</v>
      </c>
      <c r="P125" s="1112">
        <v>61667</v>
      </c>
      <c r="Q125" s="1112"/>
      <c r="R125" s="1112"/>
      <c r="S125" s="1112"/>
      <c r="T125" s="1112"/>
      <c r="U125" s="1112"/>
      <c r="V125" s="1112"/>
      <c r="W125" s="1112"/>
      <c r="X125" s="1112">
        <v>3574000</v>
      </c>
      <c r="Y125" s="1112"/>
      <c r="Z125" s="1112"/>
      <c r="AA125" s="1112"/>
      <c r="AB125" s="1112"/>
      <c r="AC125" s="1112"/>
      <c r="AD125" s="1112"/>
      <c r="AE125" s="1112"/>
      <c r="AF125" s="1112">
        <v>1156794</v>
      </c>
      <c r="AG125" s="1112"/>
      <c r="AH125" s="1112"/>
      <c r="AI125" s="1112"/>
      <c r="AJ125" s="1112">
        <v>101667</v>
      </c>
      <c r="AK125" s="1112"/>
      <c r="AL125" s="1112"/>
      <c r="AM125" s="1112"/>
      <c r="AN125" s="1112"/>
      <c r="AO125" s="1112"/>
      <c r="AP125" s="1112"/>
      <c r="AQ125" s="1112"/>
      <c r="AR125" s="1112"/>
      <c r="AS125" s="1112"/>
      <c r="AT125" s="1112"/>
      <c r="AU125" s="1112"/>
      <c r="AV125" s="1112">
        <v>210046</v>
      </c>
      <c r="AW125" s="1112"/>
      <c r="AX125" s="1112"/>
      <c r="AY125" s="1112"/>
    </row>
    <row r="126" spans="1:51" ht="25.5" customHeight="1">
      <c r="A126" s="1124" t="s">
        <v>820</v>
      </c>
      <c r="B126" s="1125"/>
      <c r="C126" s="1125"/>
      <c r="D126" s="1125"/>
      <c r="E126" s="1125"/>
      <c r="F126" s="1125"/>
      <c r="G126" s="1125"/>
      <c r="H126" s="1125"/>
      <c r="I126" s="1125"/>
      <c r="J126" s="1125"/>
      <c r="K126" s="1125"/>
      <c r="L126" s="1125"/>
      <c r="M126" s="1125"/>
      <c r="N126" s="1125"/>
      <c r="O126" s="1111" t="s">
        <v>1246</v>
      </c>
      <c r="P126" s="1112"/>
      <c r="Q126" s="1112"/>
      <c r="R126" s="1112"/>
      <c r="S126" s="1112"/>
      <c r="T126" s="1112"/>
      <c r="U126" s="1112"/>
      <c r="V126" s="1112"/>
      <c r="W126" s="1112"/>
      <c r="X126" s="1112"/>
      <c r="Y126" s="1112"/>
      <c r="Z126" s="1112"/>
      <c r="AA126" s="1112"/>
      <c r="AB126" s="1112"/>
      <c r="AC126" s="1112"/>
      <c r="AD126" s="1112"/>
      <c r="AE126" s="1112"/>
      <c r="AF126" s="1112"/>
      <c r="AG126" s="1112"/>
      <c r="AH126" s="1112"/>
      <c r="AI126" s="1112"/>
      <c r="AJ126" s="1112"/>
      <c r="AK126" s="1112"/>
      <c r="AL126" s="1112"/>
      <c r="AM126" s="1112"/>
      <c r="AN126" s="1112"/>
      <c r="AO126" s="1112"/>
      <c r="AP126" s="1112"/>
      <c r="AQ126" s="1112"/>
      <c r="AR126" s="1112"/>
      <c r="AS126" s="1112"/>
      <c r="AT126" s="1112"/>
      <c r="AU126" s="1112"/>
      <c r="AV126" s="1112"/>
      <c r="AW126" s="1112"/>
      <c r="AX126" s="1112"/>
      <c r="AY126" s="1112"/>
    </row>
    <row r="127" spans="1:51" ht="19.5" customHeight="1">
      <c r="A127" s="1109" t="s">
        <v>821</v>
      </c>
      <c r="B127" s="1110"/>
      <c r="C127" s="1110"/>
      <c r="D127" s="1110"/>
      <c r="E127" s="1110"/>
      <c r="F127" s="1110"/>
      <c r="G127" s="1110"/>
      <c r="H127" s="1110"/>
      <c r="I127" s="1110"/>
      <c r="J127" s="1110"/>
      <c r="K127" s="1110"/>
      <c r="L127" s="1110"/>
      <c r="M127" s="1110"/>
      <c r="N127" s="1110"/>
      <c r="O127" s="1111" t="s">
        <v>1248</v>
      </c>
      <c r="P127" s="1112">
        <v>12333</v>
      </c>
      <c r="Q127" s="1112"/>
      <c r="R127" s="1112"/>
      <c r="S127" s="1112"/>
      <c r="T127" s="1112"/>
      <c r="U127" s="1112"/>
      <c r="V127" s="1112"/>
      <c r="W127" s="1112"/>
      <c r="X127" s="1112">
        <v>714800</v>
      </c>
      <c r="Y127" s="1112"/>
      <c r="Z127" s="1112"/>
      <c r="AA127" s="1112"/>
      <c r="AB127" s="1112"/>
      <c r="AC127" s="1112"/>
      <c r="AD127" s="1112"/>
      <c r="AE127" s="1112"/>
      <c r="AF127" s="1112">
        <v>231347</v>
      </c>
      <c r="AG127" s="1112"/>
      <c r="AH127" s="1112"/>
      <c r="AI127" s="1112"/>
      <c r="AJ127" s="1112">
        <v>20333</v>
      </c>
      <c r="AK127" s="1112"/>
      <c r="AL127" s="1112"/>
      <c r="AM127" s="1112"/>
      <c r="AN127" s="1112"/>
      <c r="AO127" s="1112"/>
      <c r="AP127" s="1112"/>
      <c r="AQ127" s="1112"/>
      <c r="AR127" s="1112"/>
      <c r="AS127" s="1112"/>
      <c r="AT127" s="1112"/>
      <c r="AU127" s="1112"/>
      <c r="AV127" s="1112">
        <v>42010</v>
      </c>
      <c r="AW127" s="1112"/>
      <c r="AX127" s="1112"/>
      <c r="AY127" s="1112"/>
    </row>
    <row r="128" spans="1:51" ht="19.5" customHeight="1">
      <c r="A128" s="1109" t="s">
        <v>822</v>
      </c>
      <c r="B128" s="1110"/>
      <c r="C128" s="1110"/>
      <c r="D128" s="1110"/>
      <c r="E128" s="1110"/>
      <c r="F128" s="1110"/>
      <c r="G128" s="1110"/>
      <c r="H128" s="1110"/>
      <c r="I128" s="1110"/>
      <c r="J128" s="1110"/>
      <c r="K128" s="1110"/>
      <c r="L128" s="1110"/>
      <c r="M128" s="1110"/>
      <c r="N128" s="1110"/>
      <c r="O128" s="1111" t="s">
        <v>1250</v>
      </c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1112"/>
      <c r="AA128" s="1112"/>
      <c r="AB128" s="1112"/>
      <c r="AC128" s="1112"/>
      <c r="AD128" s="1112"/>
      <c r="AE128" s="1112"/>
      <c r="AF128" s="1112"/>
      <c r="AG128" s="1112"/>
      <c r="AH128" s="1112"/>
      <c r="AI128" s="1112"/>
      <c r="AJ128" s="1112"/>
      <c r="AK128" s="1112"/>
      <c r="AL128" s="1112"/>
      <c r="AM128" s="1112"/>
      <c r="AN128" s="1112"/>
      <c r="AO128" s="1112"/>
      <c r="AP128" s="1112"/>
      <c r="AQ128" s="1112"/>
      <c r="AR128" s="1112"/>
      <c r="AS128" s="1112"/>
      <c r="AT128" s="1112"/>
      <c r="AU128" s="1112"/>
      <c r="AV128" s="1112"/>
      <c r="AW128" s="1112"/>
      <c r="AX128" s="1112"/>
      <c r="AY128" s="1112"/>
    </row>
    <row r="129" spans="1:51" ht="25.5" customHeight="1">
      <c r="A129" s="1124" t="s">
        <v>823</v>
      </c>
      <c r="B129" s="1125"/>
      <c r="C129" s="1125"/>
      <c r="D129" s="1125"/>
      <c r="E129" s="1125"/>
      <c r="F129" s="1125"/>
      <c r="G129" s="1125"/>
      <c r="H129" s="1125"/>
      <c r="I129" s="1125"/>
      <c r="J129" s="1125"/>
      <c r="K129" s="1125"/>
      <c r="L129" s="1125"/>
      <c r="M129" s="1125"/>
      <c r="N129" s="1125"/>
      <c r="O129" s="1111" t="s">
        <v>1252</v>
      </c>
      <c r="P129" s="1112"/>
      <c r="Q129" s="1112"/>
      <c r="R129" s="1112"/>
      <c r="S129" s="1112"/>
      <c r="T129" s="1112"/>
      <c r="U129" s="1112"/>
      <c r="V129" s="1112"/>
      <c r="W129" s="1112"/>
      <c r="X129" s="1112">
        <v>17000</v>
      </c>
      <c r="Y129" s="1112"/>
      <c r="Z129" s="1112"/>
      <c r="AA129" s="1112"/>
      <c r="AB129" s="1112"/>
      <c r="AC129" s="1112"/>
      <c r="AD129" s="1112"/>
      <c r="AE129" s="1112"/>
      <c r="AF129" s="1112"/>
      <c r="AG129" s="1112"/>
      <c r="AH129" s="1112"/>
      <c r="AI129" s="1112"/>
      <c r="AJ129" s="1112"/>
      <c r="AK129" s="1112"/>
      <c r="AL129" s="1112"/>
      <c r="AM129" s="1112"/>
      <c r="AN129" s="1112"/>
      <c r="AO129" s="1112"/>
      <c r="AP129" s="1112"/>
      <c r="AQ129" s="1112"/>
      <c r="AR129" s="1112"/>
      <c r="AS129" s="1112"/>
      <c r="AT129" s="1112"/>
      <c r="AU129" s="1112"/>
      <c r="AV129" s="1112"/>
      <c r="AW129" s="1112"/>
      <c r="AX129" s="1112"/>
      <c r="AY129" s="1112"/>
    </row>
    <row r="130" spans="1:51" ht="25.5" customHeight="1">
      <c r="A130" s="1124" t="s">
        <v>824</v>
      </c>
      <c r="B130" s="1125"/>
      <c r="C130" s="1125"/>
      <c r="D130" s="1125"/>
      <c r="E130" s="1125"/>
      <c r="F130" s="1125"/>
      <c r="G130" s="1125"/>
      <c r="H130" s="1125"/>
      <c r="I130" s="1125"/>
      <c r="J130" s="1125"/>
      <c r="K130" s="1125"/>
      <c r="L130" s="1125"/>
      <c r="M130" s="1125"/>
      <c r="N130" s="1125"/>
      <c r="O130" s="1111" t="s">
        <v>1254</v>
      </c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1112"/>
      <c r="AA130" s="1112"/>
      <c r="AB130" s="1112"/>
      <c r="AC130" s="1112"/>
      <c r="AD130" s="1112"/>
      <c r="AE130" s="1112"/>
      <c r="AF130" s="1112">
        <v>158000</v>
      </c>
      <c r="AG130" s="1112"/>
      <c r="AH130" s="1112"/>
      <c r="AI130" s="1112"/>
      <c r="AJ130" s="1112">
        <v>55000</v>
      </c>
      <c r="AK130" s="1112"/>
      <c r="AL130" s="1112"/>
      <c r="AM130" s="1112"/>
      <c r="AN130" s="1112"/>
      <c r="AO130" s="1112"/>
      <c r="AP130" s="1112"/>
      <c r="AQ130" s="1112"/>
      <c r="AR130" s="1112"/>
      <c r="AS130" s="1112"/>
      <c r="AT130" s="1112"/>
      <c r="AU130" s="1112"/>
      <c r="AV130" s="1112"/>
      <c r="AW130" s="1112"/>
      <c r="AX130" s="1112"/>
      <c r="AY130" s="1112"/>
    </row>
    <row r="131" spans="1:51" s="1117" customFormat="1" ht="25.5" customHeight="1">
      <c r="A131" s="1138" t="s">
        <v>735</v>
      </c>
      <c r="B131" s="1126"/>
      <c r="C131" s="1126"/>
      <c r="D131" s="1126"/>
      <c r="E131" s="1126"/>
      <c r="F131" s="1126"/>
      <c r="G131" s="1126"/>
      <c r="H131" s="1126"/>
      <c r="I131" s="1126"/>
      <c r="J131" s="1126"/>
      <c r="K131" s="1126"/>
      <c r="L131" s="1126"/>
      <c r="M131" s="1126"/>
      <c r="N131" s="1126"/>
      <c r="O131" s="1115" t="s">
        <v>1256</v>
      </c>
      <c r="P131" s="1116"/>
      <c r="Q131" s="1116"/>
      <c r="R131" s="1116"/>
      <c r="S131" s="1116"/>
      <c r="T131" s="1116"/>
      <c r="U131" s="1116"/>
      <c r="V131" s="1116"/>
      <c r="W131" s="1116"/>
      <c r="X131" s="1116">
        <v>17000</v>
      </c>
      <c r="Y131" s="1116"/>
      <c r="Z131" s="1116"/>
      <c r="AA131" s="1116"/>
      <c r="AB131" s="1116"/>
      <c r="AC131" s="1116"/>
      <c r="AD131" s="1116"/>
      <c r="AE131" s="1116"/>
      <c r="AF131" s="1116">
        <v>158000</v>
      </c>
      <c r="AG131" s="1116"/>
      <c r="AH131" s="1116"/>
      <c r="AI131" s="1116"/>
      <c r="AJ131" s="1116">
        <v>55000</v>
      </c>
      <c r="AK131" s="1116"/>
      <c r="AL131" s="1116"/>
      <c r="AM131" s="1116"/>
      <c r="AN131" s="1116"/>
      <c r="AO131" s="1116"/>
      <c r="AP131" s="1116"/>
      <c r="AQ131" s="1116"/>
      <c r="AR131" s="1116"/>
      <c r="AS131" s="1116"/>
      <c r="AT131" s="1116"/>
      <c r="AU131" s="1116"/>
      <c r="AV131" s="1116"/>
      <c r="AW131" s="1116"/>
      <c r="AX131" s="1116"/>
      <c r="AY131" s="1116"/>
    </row>
    <row r="132" spans="1:51" s="1117" customFormat="1" ht="28.5" customHeight="1">
      <c r="A132" s="1138" t="s">
        <v>736</v>
      </c>
      <c r="B132" s="1126"/>
      <c r="C132" s="1126"/>
      <c r="D132" s="1126"/>
      <c r="E132" s="1126"/>
      <c r="F132" s="1126"/>
      <c r="G132" s="1126"/>
      <c r="H132" s="1126"/>
      <c r="I132" s="1126"/>
      <c r="J132" s="1126"/>
      <c r="K132" s="1126"/>
      <c r="L132" s="1126"/>
      <c r="M132" s="1126"/>
      <c r="N132" s="1126"/>
      <c r="O132" s="1115" t="s">
        <v>1258</v>
      </c>
      <c r="P132" s="1116">
        <v>663000</v>
      </c>
      <c r="Q132" s="1116"/>
      <c r="R132" s="1116"/>
      <c r="S132" s="1116"/>
      <c r="T132" s="1116">
        <v>209500</v>
      </c>
      <c r="U132" s="1116"/>
      <c r="V132" s="1116"/>
      <c r="W132" s="1116"/>
      <c r="X132" s="1116">
        <v>4683000</v>
      </c>
      <c r="Y132" s="1116"/>
      <c r="Z132" s="1116"/>
      <c r="AA132" s="1116"/>
      <c r="AB132" s="1116">
        <v>216000</v>
      </c>
      <c r="AC132" s="1116"/>
      <c r="AD132" s="1116"/>
      <c r="AE132" s="1116"/>
      <c r="AF132" s="1116">
        <v>4626184</v>
      </c>
      <c r="AG132" s="1116"/>
      <c r="AH132" s="1116"/>
      <c r="AI132" s="1116"/>
      <c r="AJ132" s="1116">
        <v>3041360</v>
      </c>
      <c r="AK132" s="1116"/>
      <c r="AL132" s="1116"/>
      <c r="AM132" s="1116"/>
      <c r="AN132" s="1116">
        <v>50000</v>
      </c>
      <c r="AO132" s="1116"/>
      <c r="AP132" s="1116"/>
      <c r="AQ132" s="1116"/>
      <c r="AR132" s="1116">
        <v>4500</v>
      </c>
      <c r="AS132" s="1116"/>
      <c r="AT132" s="1116"/>
      <c r="AU132" s="1116"/>
      <c r="AV132" s="1116">
        <v>683183</v>
      </c>
      <c r="AW132" s="1116"/>
      <c r="AX132" s="1116"/>
      <c r="AY132" s="1116"/>
    </row>
    <row r="133" spans="1:51" ht="19.5" customHeight="1">
      <c r="A133" s="1109" t="s">
        <v>825</v>
      </c>
      <c r="B133" s="1110"/>
      <c r="C133" s="1110"/>
      <c r="D133" s="1110"/>
      <c r="E133" s="1110"/>
      <c r="F133" s="1110"/>
      <c r="G133" s="1110"/>
      <c r="H133" s="1110"/>
      <c r="I133" s="1110"/>
      <c r="J133" s="1110"/>
      <c r="K133" s="1110"/>
      <c r="L133" s="1110"/>
      <c r="M133" s="1110"/>
      <c r="N133" s="1110"/>
      <c r="O133" s="1111" t="s">
        <v>737</v>
      </c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1112"/>
      <c r="AA133" s="1112"/>
      <c r="AB133" s="1112"/>
      <c r="AC133" s="1112"/>
      <c r="AD133" s="1112"/>
      <c r="AE133" s="1112"/>
      <c r="AF133" s="1112"/>
      <c r="AG133" s="1112"/>
      <c r="AH133" s="1112"/>
      <c r="AI133" s="1112"/>
      <c r="AJ133" s="1112">
        <v>376162</v>
      </c>
      <c r="AK133" s="1112"/>
      <c r="AL133" s="1112"/>
      <c r="AM133" s="1112"/>
      <c r="AN133" s="1112"/>
      <c r="AO133" s="1112"/>
      <c r="AP133" s="1112"/>
      <c r="AQ133" s="1112"/>
      <c r="AR133" s="1112"/>
      <c r="AS133" s="1112"/>
      <c r="AT133" s="1112"/>
      <c r="AU133" s="1112"/>
      <c r="AV133" s="1112"/>
      <c r="AW133" s="1112"/>
      <c r="AX133" s="1112"/>
      <c r="AY133" s="1112"/>
    </row>
    <row r="134" spans="1:51" s="1117" customFormat="1" ht="19.5" customHeight="1">
      <c r="A134" s="1150" t="s">
        <v>738</v>
      </c>
      <c r="B134" s="1151"/>
      <c r="C134" s="1151"/>
      <c r="D134" s="1151"/>
      <c r="E134" s="1151"/>
      <c r="F134" s="1151"/>
      <c r="G134" s="1151"/>
      <c r="H134" s="1151"/>
      <c r="I134" s="1151"/>
      <c r="J134" s="1151"/>
      <c r="K134" s="1151"/>
      <c r="L134" s="1151"/>
      <c r="M134" s="1151"/>
      <c r="N134" s="1151"/>
      <c r="O134" s="1115" t="s">
        <v>739</v>
      </c>
      <c r="P134" s="1116">
        <v>663000</v>
      </c>
      <c r="Q134" s="1116"/>
      <c r="R134" s="1116"/>
      <c r="S134" s="1116"/>
      <c r="T134" s="1116">
        <v>209500</v>
      </c>
      <c r="U134" s="1116"/>
      <c r="V134" s="1116"/>
      <c r="W134" s="1116"/>
      <c r="X134" s="1116">
        <v>4683000</v>
      </c>
      <c r="Y134" s="1116"/>
      <c r="Z134" s="1116"/>
      <c r="AA134" s="1116"/>
      <c r="AB134" s="1116">
        <v>216000</v>
      </c>
      <c r="AC134" s="1116"/>
      <c r="AD134" s="1116"/>
      <c r="AE134" s="1116"/>
      <c r="AF134" s="1116">
        <v>4626184</v>
      </c>
      <c r="AG134" s="1116"/>
      <c r="AH134" s="1116"/>
      <c r="AI134" s="1116"/>
      <c r="AJ134" s="1116">
        <v>3417522</v>
      </c>
      <c r="AK134" s="1116"/>
      <c r="AL134" s="1116"/>
      <c r="AM134" s="1116"/>
      <c r="AN134" s="1116">
        <v>50000</v>
      </c>
      <c r="AO134" s="1116"/>
      <c r="AP134" s="1116"/>
      <c r="AQ134" s="1116"/>
      <c r="AR134" s="1116">
        <v>4500</v>
      </c>
      <c r="AS134" s="1116"/>
      <c r="AT134" s="1116"/>
      <c r="AU134" s="1116"/>
      <c r="AV134" s="1116">
        <v>683183</v>
      </c>
      <c r="AW134" s="1116"/>
      <c r="AX134" s="1116"/>
      <c r="AY134" s="1116"/>
    </row>
    <row r="135" spans="1:51" ht="19.5" customHeight="1">
      <c r="A135" s="1109" t="s">
        <v>826</v>
      </c>
      <c r="B135" s="1110"/>
      <c r="C135" s="1110"/>
      <c r="D135" s="1110"/>
      <c r="E135" s="1110"/>
      <c r="F135" s="1110"/>
      <c r="G135" s="1110"/>
      <c r="H135" s="1110"/>
      <c r="I135" s="1110"/>
      <c r="J135" s="1110"/>
      <c r="K135" s="1110"/>
      <c r="L135" s="1110"/>
      <c r="M135" s="1110"/>
      <c r="N135" s="1110"/>
      <c r="O135" s="1111" t="s">
        <v>740</v>
      </c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1112"/>
      <c r="AA135" s="1112"/>
      <c r="AB135" s="1112"/>
      <c r="AC135" s="1112"/>
      <c r="AD135" s="1112"/>
      <c r="AE135" s="1112"/>
      <c r="AF135" s="1112"/>
      <c r="AG135" s="1112"/>
      <c r="AH135" s="1112"/>
      <c r="AI135" s="1112"/>
      <c r="AJ135" s="1112"/>
      <c r="AK135" s="1112"/>
      <c r="AL135" s="1112"/>
      <c r="AM135" s="1112"/>
      <c r="AN135" s="1112"/>
      <c r="AO135" s="1112"/>
      <c r="AP135" s="1112"/>
      <c r="AQ135" s="1112"/>
      <c r="AR135" s="1112"/>
      <c r="AS135" s="1112"/>
      <c r="AT135" s="1112"/>
      <c r="AU135" s="1112"/>
      <c r="AV135" s="1112"/>
      <c r="AW135" s="1112"/>
      <c r="AX135" s="1112"/>
      <c r="AY135" s="1112"/>
    </row>
    <row r="136" spans="1:51" s="1117" customFormat="1" ht="19.5" customHeight="1">
      <c r="A136" s="1150" t="s">
        <v>741</v>
      </c>
      <c r="B136" s="1151"/>
      <c r="C136" s="1151"/>
      <c r="D136" s="1151"/>
      <c r="E136" s="1151"/>
      <c r="F136" s="1151"/>
      <c r="G136" s="1151"/>
      <c r="H136" s="1151"/>
      <c r="I136" s="1151"/>
      <c r="J136" s="1151"/>
      <c r="K136" s="1151"/>
      <c r="L136" s="1151"/>
      <c r="M136" s="1151"/>
      <c r="N136" s="1151"/>
      <c r="O136" s="1115" t="s">
        <v>742</v>
      </c>
      <c r="P136" s="1116">
        <v>663000</v>
      </c>
      <c r="Q136" s="1116"/>
      <c r="R136" s="1116"/>
      <c r="S136" s="1116"/>
      <c r="T136" s="1116">
        <v>209500</v>
      </c>
      <c r="U136" s="1116"/>
      <c r="V136" s="1116"/>
      <c r="W136" s="1116"/>
      <c r="X136" s="1116">
        <v>4683000</v>
      </c>
      <c r="Y136" s="1116"/>
      <c r="Z136" s="1116"/>
      <c r="AA136" s="1116"/>
      <c r="AB136" s="1116">
        <v>216000</v>
      </c>
      <c r="AC136" s="1116"/>
      <c r="AD136" s="1116"/>
      <c r="AE136" s="1116"/>
      <c r="AF136" s="1116">
        <v>4626184</v>
      </c>
      <c r="AG136" s="1116"/>
      <c r="AH136" s="1116"/>
      <c r="AI136" s="1116"/>
      <c r="AJ136" s="1116">
        <v>3417522</v>
      </c>
      <c r="AK136" s="1116"/>
      <c r="AL136" s="1116"/>
      <c r="AM136" s="1116"/>
      <c r="AN136" s="1116">
        <v>50000</v>
      </c>
      <c r="AO136" s="1116"/>
      <c r="AP136" s="1116"/>
      <c r="AQ136" s="1116"/>
      <c r="AR136" s="1116">
        <v>4500</v>
      </c>
      <c r="AS136" s="1116"/>
      <c r="AT136" s="1116"/>
      <c r="AU136" s="1116"/>
      <c r="AV136" s="1116">
        <v>683183</v>
      </c>
      <c r="AW136" s="1116"/>
      <c r="AX136" s="1116"/>
      <c r="AY136" s="1116"/>
    </row>
    <row r="137" spans="1:51" ht="19.5" customHeight="1">
      <c r="A137" s="1152" t="s">
        <v>743</v>
      </c>
      <c r="B137" s="1153"/>
      <c r="C137" s="1153"/>
      <c r="D137" s="1153"/>
      <c r="E137" s="1154"/>
      <c r="F137" s="1154"/>
      <c r="G137" s="1154"/>
      <c r="H137" s="1154"/>
      <c r="I137" s="1154"/>
      <c r="J137" s="1154"/>
      <c r="K137" s="1154"/>
      <c r="L137" s="1154"/>
      <c r="M137" s="1154"/>
      <c r="N137" s="1154"/>
      <c r="O137" s="1155"/>
      <c r="P137" s="1154"/>
      <c r="Q137" s="1154"/>
      <c r="R137" s="1154"/>
      <c r="S137" s="1154"/>
      <c r="T137" s="1156"/>
      <c r="U137" s="1157"/>
      <c r="V137" s="1157"/>
      <c r="W137" s="1157"/>
      <c r="X137" s="1157"/>
      <c r="Y137" s="1157"/>
      <c r="Z137" s="1157"/>
      <c r="AA137" s="1157"/>
      <c r="AB137" s="1157"/>
      <c r="AC137" s="1157"/>
      <c r="AD137" s="1157"/>
      <c r="AE137" s="1157"/>
      <c r="AF137" s="1157"/>
      <c r="AG137" s="1157"/>
      <c r="AH137" s="1157"/>
      <c r="AI137" s="1157"/>
      <c r="AJ137" s="1157"/>
      <c r="AK137" s="1157"/>
      <c r="AL137" s="1157"/>
      <c r="AM137" s="1157"/>
      <c r="AN137" s="1157"/>
      <c r="AO137" s="1157"/>
      <c r="AP137" s="1157"/>
      <c r="AQ137" s="1157"/>
      <c r="AR137" s="1157"/>
      <c r="AS137" s="1157"/>
      <c r="AT137" s="1157"/>
      <c r="AU137" s="1157"/>
      <c r="AV137" s="1157"/>
      <c r="AW137" s="1157"/>
      <c r="AX137" s="1157"/>
      <c r="AY137" s="1158"/>
    </row>
    <row r="138" spans="1:51" ht="19.5" customHeight="1">
      <c r="A138" s="1152"/>
      <c r="B138" s="1159" t="s">
        <v>744</v>
      </c>
      <c r="C138" s="1160"/>
      <c r="D138" s="1160"/>
      <c r="E138" s="1160"/>
      <c r="F138" s="1160"/>
      <c r="G138" s="1160"/>
      <c r="H138" s="1160"/>
      <c r="I138" s="1160"/>
      <c r="J138" s="1160"/>
      <c r="K138" s="1160"/>
      <c r="L138" s="1160"/>
      <c r="M138" s="1160"/>
      <c r="N138" s="1161"/>
      <c r="O138" s="1162" t="s">
        <v>745</v>
      </c>
      <c r="P138" s="1163"/>
      <c r="Q138" s="1164"/>
      <c r="R138" s="1164"/>
      <c r="S138" s="1165"/>
      <c r="T138" s="1163"/>
      <c r="U138" s="1164"/>
      <c r="V138" s="1164"/>
      <c r="W138" s="1165"/>
      <c r="X138" s="1163"/>
      <c r="Y138" s="1164"/>
      <c r="Z138" s="1164"/>
      <c r="AA138" s="1165"/>
      <c r="AB138" s="1163"/>
      <c r="AC138" s="1164"/>
      <c r="AD138" s="1164"/>
      <c r="AE138" s="1165"/>
      <c r="AF138" s="1163"/>
      <c r="AG138" s="1164"/>
      <c r="AH138" s="1164"/>
      <c r="AI138" s="1165"/>
      <c r="AJ138" s="1163"/>
      <c r="AK138" s="1164"/>
      <c r="AL138" s="1164"/>
      <c r="AM138" s="1165"/>
      <c r="AN138" s="1163"/>
      <c r="AO138" s="1164"/>
      <c r="AP138" s="1164"/>
      <c r="AQ138" s="1165"/>
      <c r="AR138" s="1163"/>
      <c r="AS138" s="1164"/>
      <c r="AT138" s="1164"/>
      <c r="AU138" s="1165"/>
      <c r="AV138" s="1163"/>
      <c r="AW138" s="1164"/>
      <c r="AX138" s="1164"/>
      <c r="AY138" s="1165"/>
    </row>
    <row r="139" spans="1:51" ht="19.5" customHeight="1">
      <c r="A139" s="1152"/>
      <c r="B139" s="1159" t="s">
        <v>746</v>
      </c>
      <c r="C139" s="1160"/>
      <c r="D139" s="1160"/>
      <c r="E139" s="1160"/>
      <c r="F139" s="1160"/>
      <c r="G139" s="1160"/>
      <c r="H139" s="1160"/>
      <c r="I139" s="1160"/>
      <c r="J139" s="1160"/>
      <c r="K139" s="1160"/>
      <c r="L139" s="1160"/>
      <c r="M139" s="1160"/>
      <c r="N139" s="1161"/>
      <c r="O139" s="1162" t="s">
        <v>747</v>
      </c>
      <c r="P139" s="1163"/>
      <c r="Q139" s="1164"/>
      <c r="R139" s="1164"/>
      <c r="S139" s="1165"/>
      <c r="T139" s="1163"/>
      <c r="U139" s="1164"/>
      <c r="V139" s="1164"/>
      <c r="W139" s="1165"/>
      <c r="X139" s="1163"/>
      <c r="Y139" s="1164"/>
      <c r="Z139" s="1164"/>
      <c r="AA139" s="1165"/>
      <c r="AB139" s="1163"/>
      <c r="AC139" s="1164"/>
      <c r="AD139" s="1164"/>
      <c r="AE139" s="1165"/>
      <c r="AF139" s="1163"/>
      <c r="AG139" s="1164"/>
      <c r="AH139" s="1164"/>
      <c r="AI139" s="1165"/>
      <c r="AJ139" s="1163">
        <v>200</v>
      </c>
      <c r="AK139" s="1164"/>
      <c r="AL139" s="1164"/>
      <c r="AM139" s="1165"/>
      <c r="AN139" s="1163"/>
      <c r="AO139" s="1164"/>
      <c r="AP139" s="1164"/>
      <c r="AQ139" s="1165"/>
      <c r="AR139" s="1163"/>
      <c r="AS139" s="1164"/>
      <c r="AT139" s="1164"/>
      <c r="AU139" s="1165"/>
      <c r="AV139" s="1163"/>
      <c r="AW139" s="1164"/>
      <c r="AX139" s="1164"/>
      <c r="AY139" s="1165"/>
    </row>
    <row r="140" spans="1:51" ht="19.5" customHeight="1">
      <c r="A140" s="1152" t="s">
        <v>748</v>
      </c>
      <c r="B140" s="1153"/>
      <c r="C140" s="1153"/>
      <c r="D140" s="1153"/>
      <c r="E140" s="1166"/>
      <c r="F140" s="1154"/>
      <c r="G140" s="1154"/>
      <c r="H140" s="1154"/>
      <c r="I140" s="1154"/>
      <c r="J140" s="1154"/>
      <c r="K140" s="1154"/>
      <c r="L140" s="1154"/>
      <c r="M140" s="1154"/>
      <c r="N140" s="1154"/>
      <c r="O140" s="1155"/>
      <c r="P140" s="1154"/>
      <c r="Q140" s="1154"/>
      <c r="R140" s="1154"/>
      <c r="S140" s="1154"/>
      <c r="T140" s="1156"/>
      <c r="U140" s="1157"/>
      <c r="V140" s="1157"/>
      <c r="W140" s="1157"/>
      <c r="X140" s="1157"/>
      <c r="Y140" s="1157"/>
      <c r="Z140" s="1157"/>
      <c r="AA140" s="1157"/>
      <c r="AB140" s="1157"/>
      <c r="AC140" s="1157"/>
      <c r="AD140" s="1157"/>
      <c r="AE140" s="1157"/>
      <c r="AF140" s="1157"/>
      <c r="AG140" s="1157"/>
      <c r="AH140" s="1157"/>
      <c r="AI140" s="1157"/>
      <c r="AJ140" s="1157"/>
      <c r="AK140" s="1157"/>
      <c r="AL140" s="1157"/>
      <c r="AM140" s="1157"/>
      <c r="AN140" s="1157"/>
      <c r="AO140" s="1157"/>
      <c r="AP140" s="1157"/>
      <c r="AQ140" s="1157"/>
      <c r="AR140" s="1157"/>
      <c r="AS140" s="1157"/>
      <c r="AT140" s="1157"/>
      <c r="AU140" s="1157"/>
      <c r="AV140" s="1157"/>
      <c r="AW140" s="1157"/>
      <c r="AX140" s="1157"/>
      <c r="AY140" s="1158"/>
    </row>
    <row r="141" spans="1:51" ht="19.5" customHeight="1">
      <c r="A141" s="1152"/>
      <c r="B141" s="1159" t="s">
        <v>744</v>
      </c>
      <c r="C141" s="1160"/>
      <c r="D141" s="1160"/>
      <c r="E141" s="1160"/>
      <c r="F141" s="1160"/>
      <c r="G141" s="1160"/>
      <c r="H141" s="1160"/>
      <c r="I141" s="1160"/>
      <c r="J141" s="1160"/>
      <c r="K141" s="1160"/>
      <c r="L141" s="1160"/>
      <c r="M141" s="1160"/>
      <c r="N141" s="1161"/>
      <c r="O141" s="1167" t="s">
        <v>749</v>
      </c>
      <c r="P141" s="1163"/>
      <c r="Q141" s="1164"/>
      <c r="R141" s="1164"/>
      <c r="S141" s="1165"/>
      <c r="T141" s="1163"/>
      <c r="U141" s="1164"/>
      <c r="V141" s="1164"/>
      <c r="W141" s="1165"/>
      <c r="X141" s="1163"/>
      <c r="Y141" s="1164"/>
      <c r="Z141" s="1164"/>
      <c r="AA141" s="1165"/>
      <c r="AB141" s="1163"/>
      <c r="AC141" s="1164"/>
      <c r="AD141" s="1164"/>
      <c r="AE141" s="1165"/>
      <c r="AF141" s="1163"/>
      <c r="AG141" s="1164"/>
      <c r="AH141" s="1164"/>
      <c r="AI141" s="1165"/>
      <c r="AJ141" s="1163">
        <v>200</v>
      </c>
      <c r="AK141" s="1164"/>
      <c r="AL141" s="1164"/>
      <c r="AM141" s="1165"/>
      <c r="AN141" s="1163"/>
      <c r="AO141" s="1164"/>
      <c r="AP141" s="1164"/>
      <c r="AQ141" s="1165"/>
      <c r="AR141" s="1163"/>
      <c r="AS141" s="1164"/>
      <c r="AT141" s="1164"/>
      <c r="AU141" s="1165"/>
      <c r="AV141" s="1163"/>
      <c r="AW141" s="1164"/>
      <c r="AX141" s="1164"/>
      <c r="AY141" s="1165"/>
    </row>
    <row r="142" spans="1:51" ht="19.5" customHeight="1">
      <c r="A142" s="1168"/>
      <c r="B142" s="1159" t="s">
        <v>746</v>
      </c>
      <c r="C142" s="1160"/>
      <c r="D142" s="1160"/>
      <c r="E142" s="1160"/>
      <c r="F142" s="1160"/>
      <c r="G142" s="1160"/>
      <c r="H142" s="1160"/>
      <c r="I142" s="1160"/>
      <c r="J142" s="1160"/>
      <c r="K142" s="1160"/>
      <c r="L142" s="1160"/>
      <c r="M142" s="1160"/>
      <c r="N142" s="1161"/>
      <c r="O142" s="1167" t="s">
        <v>750</v>
      </c>
      <c r="P142" s="1163"/>
      <c r="Q142" s="1164"/>
      <c r="R142" s="1164"/>
      <c r="S142" s="1165"/>
      <c r="T142" s="1163"/>
      <c r="U142" s="1164"/>
      <c r="V142" s="1164"/>
      <c r="W142" s="1165"/>
      <c r="X142" s="1163"/>
      <c r="Y142" s="1164"/>
      <c r="Z142" s="1164"/>
      <c r="AA142" s="1165"/>
      <c r="AB142" s="1163"/>
      <c r="AC142" s="1164"/>
      <c r="AD142" s="1164"/>
      <c r="AE142" s="1165"/>
      <c r="AF142" s="1163"/>
      <c r="AG142" s="1164"/>
      <c r="AH142" s="1164"/>
      <c r="AI142" s="1165"/>
      <c r="AJ142" s="1163"/>
      <c r="AK142" s="1164"/>
      <c r="AL142" s="1164"/>
      <c r="AM142" s="1165"/>
      <c r="AN142" s="1163"/>
      <c r="AO142" s="1164"/>
      <c r="AP142" s="1164"/>
      <c r="AQ142" s="1165"/>
      <c r="AR142" s="1163"/>
      <c r="AS142" s="1164"/>
      <c r="AT142" s="1164"/>
      <c r="AU142" s="1165"/>
      <c r="AV142" s="1163"/>
      <c r="AW142" s="1164"/>
      <c r="AX142" s="1164"/>
      <c r="AY142" s="1165"/>
    </row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spans="1:4" ht="21.75" customHeight="1">
      <c r="A167" s="1169"/>
      <c r="B167" s="1169"/>
      <c r="C167" s="1169"/>
      <c r="D167" s="1169"/>
    </row>
    <row r="168" spans="1:4" ht="21.75" customHeight="1">
      <c r="A168" s="1169"/>
      <c r="B168" s="1169"/>
      <c r="C168" s="1169"/>
      <c r="D168" s="1169"/>
    </row>
    <row r="169" spans="1:4" ht="21.75" customHeight="1">
      <c r="A169" s="1169"/>
      <c r="B169" s="1169"/>
      <c r="C169" s="1169"/>
      <c r="D169" s="1169"/>
    </row>
    <row r="170" spans="1:4" ht="21.75" customHeight="1">
      <c r="A170" s="1169"/>
      <c r="B170" s="1169"/>
      <c r="C170" s="1169"/>
      <c r="D170" s="1169"/>
    </row>
    <row r="171" spans="1:4" ht="21.75" customHeight="1">
      <c r="A171" s="1169"/>
      <c r="B171" s="1169"/>
      <c r="C171" s="1169"/>
      <c r="D171" s="1169"/>
    </row>
    <row r="172" spans="1:4" ht="21.75" customHeight="1">
      <c r="A172" s="1169"/>
      <c r="B172" s="1169"/>
      <c r="C172" s="1169"/>
      <c r="D172" s="1169"/>
    </row>
    <row r="173" spans="1:4" ht="21.75" customHeight="1">
      <c r="A173" s="1169"/>
      <c r="B173" s="1169"/>
      <c r="C173" s="1169"/>
      <c r="D173" s="1169"/>
    </row>
    <row r="174" spans="1:4" ht="21.75" customHeight="1">
      <c r="A174" s="1169"/>
      <c r="B174" s="1169"/>
      <c r="C174" s="1169"/>
      <c r="D174" s="1169"/>
    </row>
    <row r="175" spans="1:4" ht="21.75" customHeight="1">
      <c r="A175" s="1169"/>
      <c r="B175" s="1169"/>
      <c r="C175" s="1169"/>
      <c r="D175" s="1169"/>
    </row>
    <row r="176" spans="1:4" ht="21.75" customHeight="1">
      <c r="A176" s="1169"/>
      <c r="B176" s="1169"/>
      <c r="C176" s="1169"/>
      <c r="D176" s="1169"/>
    </row>
    <row r="177" spans="1:4" ht="21.75" customHeight="1">
      <c r="A177" s="1169"/>
      <c r="B177" s="1169"/>
      <c r="C177" s="1169"/>
      <c r="D177" s="1169"/>
    </row>
    <row r="178" spans="1:4" ht="21.75" customHeight="1">
      <c r="A178" s="1169"/>
      <c r="B178" s="1169"/>
      <c r="C178" s="1169"/>
      <c r="D178" s="1169"/>
    </row>
    <row r="179" spans="1:4" ht="21.75" customHeight="1">
      <c r="A179" s="1169"/>
      <c r="B179" s="1169"/>
      <c r="C179" s="1169"/>
      <c r="D179" s="1169"/>
    </row>
    <row r="180" spans="1:4" ht="21.75" customHeight="1">
      <c r="A180" s="1169"/>
      <c r="B180" s="1169"/>
      <c r="C180" s="1169"/>
      <c r="D180" s="1169"/>
    </row>
    <row r="181" spans="1:4" ht="21.75" customHeight="1">
      <c r="A181" s="1169"/>
      <c r="B181" s="1169"/>
      <c r="C181" s="1169"/>
      <c r="D181" s="1169"/>
    </row>
    <row r="182" spans="1:4" ht="21.75" customHeight="1">
      <c r="A182" s="1169"/>
      <c r="B182" s="1169"/>
      <c r="C182" s="1169"/>
      <c r="D182" s="1169"/>
    </row>
    <row r="183" spans="1:4" ht="21.75" customHeight="1">
      <c r="A183" s="1169"/>
      <c r="B183" s="1169"/>
      <c r="C183" s="1169"/>
      <c r="D183" s="1169"/>
    </row>
    <row r="184" spans="1:4" ht="21.75" customHeight="1">
      <c r="A184" s="1169"/>
      <c r="B184" s="1169"/>
      <c r="C184" s="1169"/>
      <c r="D184" s="1169"/>
    </row>
    <row r="185" spans="1:4" ht="21.75" customHeight="1">
      <c r="A185" s="1169"/>
      <c r="B185" s="1169"/>
      <c r="C185" s="1169"/>
      <c r="D185" s="1169"/>
    </row>
    <row r="186" spans="1:4" ht="21.75" customHeight="1">
      <c r="A186" s="1169"/>
      <c r="B186" s="1169"/>
      <c r="C186" s="1169"/>
      <c r="D186" s="1169"/>
    </row>
    <row r="187" spans="1:4" ht="21.75" customHeight="1">
      <c r="A187" s="1169"/>
      <c r="B187" s="1169"/>
      <c r="C187" s="1169"/>
      <c r="D187" s="1169"/>
    </row>
    <row r="188" spans="1:4" ht="21.75" customHeight="1">
      <c r="A188" s="1169"/>
      <c r="B188" s="1169"/>
      <c r="C188" s="1169"/>
      <c r="D188" s="1169"/>
    </row>
    <row r="189" spans="1:4" ht="21.75" customHeight="1">
      <c r="A189" s="1169"/>
      <c r="B189" s="1169"/>
      <c r="C189" s="1169"/>
      <c r="D189" s="1169"/>
    </row>
    <row r="190" spans="1:4" ht="21.75" customHeight="1">
      <c r="A190" s="1169"/>
      <c r="B190" s="1169"/>
      <c r="C190" s="1169"/>
      <c r="D190" s="1169"/>
    </row>
    <row r="191" spans="1:4" ht="21.75" customHeight="1">
      <c r="A191" s="1169"/>
      <c r="B191" s="1169"/>
      <c r="C191" s="1169"/>
      <c r="D191" s="1169"/>
    </row>
    <row r="192" spans="1:4" ht="21.75" customHeight="1">
      <c r="A192" s="1169"/>
      <c r="B192" s="1169"/>
      <c r="C192" s="1169"/>
      <c r="D192" s="1169"/>
    </row>
    <row r="193" spans="1:4" ht="21.75" customHeight="1">
      <c r="A193" s="1169"/>
      <c r="B193" s="1169"/>
      <c r="C193" s="1169"/>
      <c r="D193" s="1169"/>
    </row>
    <row r="194" spans="1:4" ht="21.75" customHeight="1">
      <c r="A194" s="1169"/>
      <c r="B194" s="1169"/>
      <c r="C194" s="1169"/>
      <c r="D194" s="1169"/>
    </row>
    <row r="195" spans="1:4" ht="21.75" customHeight="1">
      <c r="A195" s="1169"/>
      <c r="B195" s="1169"/>
      <c r="C195" s="1169"/>
      <c r="D195" s="1169"/>
    </row>
    <row r="196" spans="1:4" ht="21.75" customHeight="1">
      <c r="A196" s="1169"/>
      <c r="B196" s="1169"/>
      <c r="C196" s="1169"/>
      <c r="D196" s="1169"/>
    </row>
    <row r="197" spans="1:4" ht="21.75" customHeight="1">
      <c r="A197" s="1169"/>
      <c r="B197" s="1169"/>
      <c r="C197" s="1169"/>
      <c r="D197" s="1169"/>
    </row>
    <row r="198" spans="1:4" ht="21.75" customHeight="1">
      <c r="A198" s="1169"/>
      <c r="B198" s="1169"/>
      <c r="C198" s="1169"/>
      <c r="D198" s="1169"/>
    </row>
    <row r="199" spans="1:4" ht="21.75" customHeight="1">
      <c r="A199" s="1169"/>
      <c r="B199" s="1169"/>
      <c r="C199" s="1169"/>
      <c r="D199" s="1169"/>
    </row>
    <row r="200" spans="1:4" ht="21.75" customHeight="1">
      <c r="A200" s="1169"/>
      <c r="B200" s="1169"/>
      <c r="C200" s="1169"/>
      <c r="D200" s="1169"/>
    </row>
    <row r="201" spans="1:4" ht="21.75" customHeight="1">
      <c r="A201" s="1169"/>
      <c r="B201" s="1169"/>
      <c r="C201" s="1169"/>
      <c r="D201" s="1169"/>
    </row>
    <row r="202" spans="1:4" ht="21.75" customHeight="1">
      <c r="A202" s="1169"/>
      <c r="B202" s="1169"/>
      <c r="C202" s="1169"/>
      <c r="D202" s="1169"/>
    </row>
    <row r="203" spans="1:4" ht="21.75" customHeight="1">
      <c r="A203" s="1169"/>
      <c r="B203" s="1169"/>
      <c r="C203" s="1169"/>
      <c r="D203" s="1169"/>
    </row>
    <row r="204" spans="1:4" ht="21.75" customHeight="1">
      <c r="A204" s="1169"/>
      <c r="B204" s="1169"/>
      <c r="C204" s="1169"/>
      <c r="D204" s="1169"/>
    </row>
    <row r="205" spans="1:4" ht="21.75" customHeight="1">
      <c r="A205" s="1169"/>
      <c r="B205" s="1169"/>
      <c r="C205" s="1169"/>
      <c r="D205" s="1169"/>
    </row>
    <row r="206" spans="1:4" ht="21.75" customHeight="1">
      <c r="A206" s="1169"/>
      <c r="B206" s="1169"/>
      <c r="C206" s="1169"/>
      <c r="D206" s="1169"/>
    </row>
    <row r="207" spans="1:4" ht="21.75" customHeight="1">
      <c r="A207" s="1169"/>
      <c r="B207" s="1169"/>
      <c r="C207" s="1169"/>
      <c r="D207" s="1169"/>
    </row>
    <row r="208" spans="1:4" ht="21.75" customHeight="1">
      <c r="A208" s="1169"/>
      <c r="B208" s="1169"/>
      <c r="C208" s="1169"/>
      <c r="D208" s="1169"/>
    </row>
    <row r="209" spans="1:4" ht="21.75" customHeight="1">
      <c r="A209" s="1169"/>
      <c r="B209" s="1169"/>
      <c r="C209" s="1169"/>
      <c r="D209" s="1169"/>
    </row>
    <row r="210" spans="1:4" ht="21.75" customHeight="1">
      <c r="A210" s="1169"/>
      <c r="B210" s="1169"/>
      <c r="C210" s="1169"/>
      <c r="D210" s="1169"/>
    </row>
    <row r="211" spans="1:4" ht="21.75" customHeight="1">
      <c r="A211" s="1169"/>
      <c r="B211" s="1169"/>
      <c r="C211" s="1169"/>
      <c r="D211" s="1169"/>
    </row>
    <row r="212" spans="1:4" ht="21.75" customHeight="1">
      <c r="A212" s="1169"/>
      <c r="B212" s="1169"/>
      <c r="C212" s="1169"/>
      <c r="D212" s="1169"/>
    </row>
    <row r="213" spans="1:4" ht="21.75" customHeight="1">
      <c r="A213" s="1169"/>
      <c r="B213" s="1169"/>
      <c r="C213" s="1169"/>
      <c r="D213" s="1169"/>
    </row>
    <row r="214" spans="1:4" ht="21.75" customHeight="1">
      <c r="A214" s="1169"/>
      <c r="B214" s="1169"/>
      <c r="C214" s="1169"/>
      <c r="D214" s="1169"/>
    </row>
    <row r="215" spans="1:4" ht="21.75" customHeight="1">
      <c r="A215" s="1169"/>
      <c r="B215" s="1169"/>
      <c r="C215" s="1169"/>
      <c r="D215" s="1169"/>
    </row>
    <row r="216" spans="1:4" ht="21.75" customHeight="1">
      <c r="A216" s="1169"/>
      <c r="B216" s="1169"/>
      <c r="C216" s="1169"/>
      <c r="D216" s="1169"/>
    </row>
    <row r="217" spans="1:4" ht="21.75" customHeight="1">
      <c r="A217" s="1169"/>
      <c r="B217" s="1169"/>
      <c r="C217" s="1169"/>
      <c r="D217" s="1169"/>
    </row>
    <row r="218" spans="1:4" ht="21.75" customHeight="1">
      <c r="A218" s="1169"/>
      <c r="B218" s="1169"/>
      <c r="C218" s="1169"/>
      <c r="D218" s="1169"/>
    </row>
    <row r="219" spans="1:4" ht="21.75" customHeight="1">
      <c r="A219" s="1169"/>
      <c r="B219" s="1169"/>
      <c r="C219" s="1169"/>
      <c r="D219" s="1169"/>
    </row>
    <row r="220" spans="1:4" ht="21.75" customHeight="1">
      <c r="A220" s="1169"/>
      <c r="B220" s="1169"/>
      <c r="C220" s="1169"/>
      <c r="D220" s="1169"/>
    </row>
    <row r="221" spans="1:4" ht="21.75" customHeight="1">
      <c r="A221" s="1169"/>
      <c r="B221" s="1169"/>
      <c r="C221" s="1169"/>
      <c r="D221" s="1169"/>
    </row>
    <row r="222" spans="1:4" ht="21.75" customHeight="1">
      <c r="A222" s="1169"/>
      <c r="B222" s="1169"/>
      <c r="C222" s="1169"/>
      <c r="D222" s="1169"/>
    </row>
    <row r="223" spans="1:4" ht="21.75" customHeight="1">
      <c r="A223" s="1169"/>
      <c r="B223" s="1169"/>
      <c r="C223" s="1169"/>
      <c r="D223" s="1169"/>
    </row>
    <row r="224" spans="1:4" ht="21.75" customHeight="1">
      <c r="A224" s="1169"/>
      <c r="B224" s="1169"/>
      <c r="C224" s="1169"/>
      <c r="D224" s="1169"/>
    </row>
    <row r="225" spans="1:4" ht="21.75" customHeight="1">
      <c r="A225" s="1169"/>
      <c r="B225" s="1169"/>
      <c r="C225" s="1169"/>
      <c r="D225" s="1169"/>
    </row>
    <row r="226" spans="1:4" ht="21.75" customHeight="1">
      <c r="A226" s="1169"/>
      <c r="B226" s="1169"/>
      <c r="C226" s="1169"/>
      <c r="D226" s="1169"/>
    </row>
    <row r="227" spans="1:4" ht="21.75" customHeight="1">
      <c r="A227" s="1169"/>
      <c r="B227" s="1169"/>
      <c r="C227" s="1169"/>
      <c r="D227" s="1169"/>
    </row>
    <row r="228" spans="1:4" ht="21.75" customHeight="1">
      <c r="A228" s="1169"/>
      <c r="B228" s="1169"/>
      <c r="C228" s="1169"/>
      <c r="D228" s="1169"/>
    </row>
    <row r="229" spans="1:4" ht="21.75" customHeight="1">
      <c r="A229" s="1169"/>
      <c r="B229" s="1169"/>
      <c r="C229" s="1169"/>
      <c r="D229" s="1169"/>
    </row>
    <row r="230" spans="1:4" ht="21.75" customHeight="1">
      <c r="A230" s="1169"/>
      <c r="B230" s="1169"/>
      <c r="C230" s="1169"/>
      <c r="D230" s="1169"/>
    </row>
    <row r="231" spans="1:4" ht="21.75" customHeight="1">
      <c r="A231" s="1169"/>
      <c r="B231" s="1169"/>
      <c r="C231" s="1169"/>
      <c r="D231" s="1169"/>
    </row>
    <row r="232" spans="1:4" ht="21.75" customHeight="1">
      <c r="A232" s="1169"/>
      <c r="B232" s="1169"/>
      <c r="C232" s="1169"/>
      <c r="D232" s="1169"/>
    </row>
    <row r="233" spans="1:4" ht="21.75" customHeight="1">
      <c r="A233" s="1169"/>
      <c r="B233" s="1169"/>
      <c r="C233" s="1169"/>
      <c r="D233" s="1169"/>
    </row>
    <row r="234" spans="1:4" ht="21.75" customHeight="1">
      <c r="A234" s="1169"/>
      <c r="B234" s="1169"/>
      <c r="C234" s="1169"/>
      <c r="D234" s="1169"/>
    </row>
    <row r="235" spans="1:4" ht="21.75" customHeight="1">
      <c r="A235" s="1169"/>
      <c r="B235" s="1169"/>
      <c r="C235" s="1169"/>
      <c r="D235" s="1169"/>
    </row>
    <row r="236" spans="1:4" ht="21.75" customHeight="1">
      <c r="A236" s="1169"/>
      <c r="B236" s="1169"/>
      <c r="C236" s="1169"/>
      <c r="D236" s="1169"/>
    </row>
    <row r="237" spans="1:4" ht="21.75" customHeight="1">
      <c r="A237" s="1169"/>
      <c r="B237" s="1169"/>
      <c r="C237" s="1169"/>
      <c r="D237" s="1169"/>
    </row>
    <row r="238" spans="1:4" ht="21.75" customHeight="1">
      <c r="A238" s="1169"/>
      <c r="B238" s="1169"/>
      <c r="C238" s="1169"/>
      <c r="D238" s="1169"/>
    </row>
    <row r="239" spans="1:4" ht="21.75" customHeight="1">
      <c r="A239" s="1169"/>
      <c r="B239" s="1169"/>
      <c r="C239" s="1169"/>
      <c r="D239" s="1169"/>
    </row>
    <row r="240" spans="1:4" ht="21.75" customHeight="1">
      <c r="A240" s="1169"/>
      <c r="B240" s="1169"/>
      <c r="C240" s="1169"/>
      <c r="D240" s="1169"/>
    </row>
    <row r="241" spans="1:4" ht="21.75" customHeight="1">
      <c r="A241" s="1169"/>
      <c r="B241" s="1169"/>
      <c r="C241" s="1169"/>
      <c r="D241" s="1169"/>
    </row>
    <row r="242" spans="1:4" ht="21.75" customHeight="1">
      <c r="A242" s="1169"/>
      <c r="B242" s="1169"/>
      <c r="C242" s="1169"/>
      <c r="D242" s="1169"/>
    </row>
    <row r="243" spans="1:4" ht="12.75">
      <c r="A243" s="1169"/>
      <c r="B243" s="1169"/>
      <c r="C243" s="1169"/>
      <c r="D243" s="1169"/>
    </row>
    <row r="244" spans="1:4" ht="12.75">
      <c r="A244" s="1169"/>
      <c r="B244" s="1169"/>
      <c r="C244" s="1169"/>
      <c r="D244" s="1169"/>
    </row>
    <row r="245" spans="1:4" ht="12.75">
      <c r="A245" s="1169"/>
      <c r="B245" s="1169"/>
      <c r="C245" s="1169"/>
      <c r="D245" s="1169"/>
    </row>
    <row r="246" spans="1:4" ht="12.75">
      <c r="A246" s="1169"/>
      <c r="B246" s="1169"/>
      <c r="C246" s="1169"/>
      <c r="D246" s="1169"/>
    </row>
    <row r="247" spans="1:4" ht="12.75">
      <c r="A247" s="1169"/>
      <c r="B247" s="1169"/>
      <c r="C247" s="1169"/>
      <c r="D247" s="1169"/>
    </row>
    <row r="248" spans="1:4" ht="12.75">
      <c r="A248" s="1169"/>
      <c r="B248" s="1169"/>
      <c r="C248" s="1169"/>
      <c r="D248" s="1169"/>
    </row>
    <row r="249" spans="1:4" ht="12.75">
      <c r="A249" s="1169"/>
      <c r="B249" s="1169"/>
      <c r="C249" s="1169"/>
      <c r="D249" s="1169"/>
    </row>
  </sheetData>
  <mergeCells count="1294">
    <mergeCell ref="AV115:AY115"/>
    <mergeCell ref="AF115:AI115"/>
    <mergeCell ref="AJ115:AM115"/>
    <mergeCell ref="AN115:AQ115"/>
    <mergeCell ref="AR115:AU115"/>
    <mergeCell ref="P115:S115"/>
    <mergeCell ref="T115:W115"/>
    <mergeCell ref="X115:AA115"/>
    <mergeCell ref="AB115:AE115"/>
    <mergeCell ref="P114:S114"/>
    <mergeCell ref="T114:W114"/>
    <mergeCell ref="X114:AA114"/>
    <mergeCell ref="AB114:AE114"/>
    <mergeCell ref="AF114:AI114"/>
    <mergeCell ref="AJ114:AM114"/>
    <mergeCell ref="AN114:AQ114"/>
    <mergeCell ref="AR114:AU114"/>
    <mergeCell ref="AV114:AY114"/>
    <mergeCell ref="AR87:AU87"/>
    <mergeCell ref="AV87:AY87"/>
    <mergeCell ref="AB87:AE87"/>
    <mergeCell ref="AF87:AI87"/>
    <mergeCell ref="AJ87:AM87"/>
    <mergeCell ref="AN87:AQ87"/>
    <mergeCell ref="AV100:AY100"/>
    <mergeCell ref="AR99:AU99"/>
    <mergeCell ref="AV99:AY99"/>
    <mergeCell ref="A87:N87"/>
    <mergeCell ref="P87:S87"/>
    <mergeCell ref="T87:W87"/>
    <mergeCell ref="X87:AA87"/>
    <mergeCell ref="AV40:AY40"/>
    <mergeCell ref="AV28:AY28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F28:AI28"/>
    <mergeCell ref="AJ28:AM28"/>
    <mergeCell ref="AN28:AQ28"/>
    <mergeCell ref="AR28:AU28"/>
    <mergeCell ref="AF37:AI37"/>
    <mergeCell ref="AJ37:AM37"/>
    <mergeCell ref="AN37:AQ37"/>
    <mergeCell ref="AR37:AU37"/>
    <mergeCell ref="AR32:AU32"/>
    <mergeCell ref="P28:S28"/>
    <mergeCell ref="T28:W28"/>
    <mergeCell ref="X28:AA28"/>
    <mergeCell ref="AB28:AE28"/>
    <mergeCell ref="P100:S100"/>
    <mergeCell ref="T100:W100"/>
    <mergeCell ref="X100:AA100"/>
    <mergeCell ref="AR100:AU100"/>
    <mergeCell ref="AB100:AE100"/>
    <mergeCell ref="AF100:AI100"/>
    <mergeCell ref="AJ100:AM100"/>
    <mergeCell ref="AN100:AQ100"/>
    <mergeCell ref="AV98:AY98"/>
    <mergeCell ref="A99:N99"/>
    <mergeCell ref="P99:S99"/>
    <mergeCell ref="T99:W99"/>
    <mergeCell ref="X99:AA99"/>
    <mergeCell ref="AB99:AE99"/>
    <mergeCell ref="AF99:AI99"/>
    <mergeCell ref="AJ99:AM99"/>
    <mergeCell ref="AN99:AQ99"/>
    <mergeCell ref="AV97:AY97"/>
    <mergeCell ref="A98:N98"/>
    <mergeCell ref="P98:S98"/>
    <mergeCell ref="T98:W98"/>
    <mergeCell ref="X98:AA98"/>
    <mergeCell ref="AB98:AE98"/>
    <mergeCell ref="AF98:AI98"/>
    <mergeCell ref="AJ98:AM98"/>
    <mergeCell ref="AN98:AQ98"/>
    <mergeCell ref="AR98:AU98"/>
    <mergeCell ref="AV96:AY96"/>
    <mergeCell ref="A97:N97"/>
    <mergeCell ref="P97:S97"/>
    <mergeCell ref="T97:W97"/>
    <mergeCell ref="X97:AA97"/>
    <mergeCell ref="AB97:AE97"/>
    <mergeCell ref="AF97:AI97"/>
    <mergeCell ref="AJ97:AM97"/>
    <mergeCell ref="AN97:AQ97"/>
    <mergeCell ref="AR97:AU97"/>
    <mergeCell ref="AV95:AY95"/>
    <mergeCell ref="A96:N96"/>
    <mergeCell ref="P96:S96"/>
    <mergeCell ref="T96:W96"/>
    <mergeCell ref="X96:AA96"/>
    <mergeCell ref="AB96:AE96"/>
    <mergeCell ref="AF96:AI96"/>
    <mergeCell ref="AJ96:AM96"/>
    <mergeCell ref="AN96:AQ96"/>
    <mergeCell ref="AR96:AU96"/>
    <mergeCell ref="AV94:AY94"/>
    <mergeCell ref="A95:N95"/>
    <mergeCell ref="P95:S95"/>
    <mergeCell ref="T95:W95"/>
    <mergeCell ref="X95:AA95"/>
    <mergeCell ref="AB95:AE95"/>
    <mergeCell ref="AF95:AI95"/>
    <mergeCell ref="AJ95:AM95"/>
    <mergeCell ref="AN95:AQ95"/>
    <mergeCell ref="AR95:AU95"/>
    <mergeCell ref="AV93:AY93"/>
    <mergeCell ref="A94:N94"/>
    <mergeCell ref="P94:S94"/>
    <mergeCell ref="T94:W94"/>
    <mergeCell ref="X94:AA94"/>
    <mergeCell ref="AB94:AE94"/>
    <mergeCell ref="AF94:AI94"/>
    <mergeCell ref="AJ94:AM94"/>
    <mergeCell ref="AN94:AQ94"/>
    <mergeCell ref="AR94:AU94"/>
    <mergeCell ref="AV92:AY92"/>
    <mergeCell ref="A93:N93"/>
    <mergeCell ref="P93:S93"/>
    <mergeCell ref="T93:W93"/>
    <mergeCell ref="X93:AA93"/>
    <mergeCell ref="AB93:AE93"/>
    <mergeCell ref="AF93:AI93"/>
    <mergeCell ref="AJ93:AM93"/>
    <mergeCell ref="AN93:AQ93"/>
    <mergeCell ref="AR93:AU93"/>
    <mergeCell ref="AV91:AY91"/>
    <mergeCell ref="A92:N92"/>
    <mergeCell ref="P92:S92"/>
    <mergeCell ref="T92:W92"/>
    <mergeCell ref="X92:AA92"/>
    <mergeCell ref="AB92:AE92"/>
    <mergeCell ref="AF92:AI92"/>
    <mergeCell ref="AJ92:AM92"/>
    <mergeCell ref="AN92:AQ92"/>
    <mergeCell ref="AR92:AU92"/>
    <mergeCell ref="AV90:AY90"/>
    <mergeCell ref="A91:N91"/>
    <mergeCell ref="P91:S91"/>
    <mergeCell ref="T91:W91"/>
    <mergeCell ref="X91:AA91"/>
    <mergeCell ref="AB91:AE91"/>
    <mergeCell ref="AF91:AI91"/>
    <mergeCell ref="AJ91:AM91"/>
    <mergeCell ref="AN91:AQ91"/>
    <mergeCell ref="AR91:AU91"/>
    <mergeCell ref="A90:N90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89:AY89"/>
    <mergeCell ref="A89:N89"/>
    <mergeCell ref="P89:S89"/>
    <mergeCell ref="T89:W89"/>
    <mergeCell ref="X89:AA89"/>
    <mergeCell ref="AB89:AE89"/>
    <mergeCell ref="AF89:AI89"/>
    <mergeCell ref="AJ89:AM89"/>
    <mergeCell ref="AN89:AQ89"/>
    <mergeCell ref="AR89:AU89"/>
    <mergeCell ref="A115:N115"/>
    <mergeCell ref="AV88:AY88"/>
    <mergeCell ref="A114:N114"/>
    <mergeCell ref="AJ101:AM101"/>
    <mergeCell ref="T101:W101"/>
    <mergeCell ref="X101:AA101"/>
    <mergeCell ref="AB101:AE101"/>
    <mergeCell ref="AF101:AI101"/>
    <mergeCell ref="A101:N101"/>
    <mergeCell ref="AV75:AY75"/>
    <mergeCell ref="A88:N88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74:AY74"/>
    <mergeCell ref="A75:N75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3:AY73"/>
    <mergeCell ref="A74:N74"/>
    <mergeCell ref="P74:S74"/>
    <mergeCell ref="T74:W74"/>
    <mergeCell ref="X74:AA74"/>
    <mergeCell ref="AB74:AE74"/>
    <mergeCell ref="AF74:AI74"/>
    <mergeCell ref="AJ74:AM74"/>
    <mergeCell ref="AN74:AQ74"/>
    <mergeCell ref="AR74:AU74"/>
    <mergeCell ref="AV84:AY84"/>
    <mergeCell ref="A73:N73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83:AY83"/>
    <mergeCell ref="A84:N84"/>
    <mergeCell ref="P84:S84"/>
    <mergeCell ref="T84:W84"/>
    <mergeCell ref="X84:AA84"/>
    <mergeCell ref="AB84:AE84"/>
    <mergeCell ref="AF84:AI84"/>
    <mergeCell ref="AJ84:AM84"/>
    <mergeCell ref="AN84:AQ84"/>
    <mergeCell ref="AR84:AU84"/>
    <mergeCell ref="AV82:AY82"/>
    <mergeCell ref="A83:N83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1:AY81"/>
    <mergeCell ref="A82:N82"/>
    <mergeCell ref="P82:S82"/>
    <mergeCell ref="T82:W82"/>
    <mergeCell ref="X82:AA82"/>
    <mergeCell ref="AB82:AE82"/>
    <mergeCell ref="AF82:AI82"/>
    <mergeCell ref="AJ82:AM82"/>
    <mergeCell ref="AN82:AQ82"/>
    <mergeCell ref="AR82:AU82"/>
    <mergeCell ref="AV80:AY80"/>
    <mergeCell ref="A81:N81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79:AY79"/>
    <mergeCell ref="A80:N80"/>
    <mergeCell ref="P80:S80"/>
    <mergeCell ref="T80:W80"/>
    <mergeCell ref="X80:AA80"/>
    <mergeCell ref="AB80:AE80"/>
    <mergeCell ref="AF80:AI80"/>
    <mergeCell ref="AJ80:AM80"/>
    <mergeCell ref="AN80:AQ80"/>
    <mergeCell ref="AR80:AU80"/>
    <mergeCell ref="AV78:AY78"/>
    <mergeCell ref="A79:N79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7:AY77"/>
    <mergeCell ref="A78:N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6:AY76"/>
    <mergeCell ref="A77:N77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39:AY39"/>
    <mergeCell ref="A76:N76"/>
    <mergeCell ref="P76:S76"/>
    <mergeCell ref="T76:W76"/>
    <mergeCell ref="X76:AA76"/>
    <mergeCell ref="AB76:AE76"/>
    <mergeCell ref="AF76:AI76"/>
    <mergeCell ref="AJ76:AM76"/>
    <mergeCell ref="AN76:AQ76"/>
    <mergeCell ref="AR76:AU76"/>
    <mergeCell ref="AV38:AY38"/>
    <mergeCell ref="A39:N39"/>
    <mergeCell ref="P39:S39"/>
    <mergeCell ref="T39:W39"/>
    <mergeCell ref="X39:AA39"/>
    <mergeCell ref="AB39:AE39"/>
    <mergeCell ref="AF39:AI39"/>
    <mergeCell ref="AJ39:AM39"/>
    <mergeCell ref="AN39:AQ39"/>
    <mergeCell ref="AR39:AU39"/>
    <mergeCell ref="AV37:AY37"/>
    <mergeCell ref="A38:N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P37:S37"/>
    <mergeCell ref="T37:W37"/>
    <mergeCell ref="X37:AA37"/>
    <mergeCell ref="AB37:AE37"/>
    <mergeCell ref="P21:S21"/>
    <mergeCell ref="T21:W21"/>
    <mergeCell ref="X21:AA21"/>
    <mergeCell ref="AR36:AU36"/>
    <mergeCell ref="AB21:AE21"/>
    <mergeCell ref="AF21:AI21"/>
    <mergeCell ref="AJ21:AM21"/>
    <mergeCell ref="AN21:AQ21"/>
    <mergeCell ref="AR21:AU21"/>
    <mergeCell ref="P30:S30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26:N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27:N27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33:N33"/>
    <mergeCell ref="P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6:N36"/>
    <mergeCell ref="P36:S36"/>
    <mergeCell ref="T36:W36"/>
    <mergeCell ref="X36:AA36"/>
    <mergeCell ref="AB36:AE36"/>
    <mergeCell ref="AF36:AI36"/>
    <mergeCell ref="AJ36:AM36"/>
    <mergeCell ref="AN36:AQ36"/>
    <mergeCell ref="AV36:AY36"/>
    <mergeCell ref="A31:N31"/>
    <mergeCell ref="A55:N55"/>
    <mergeCell ref="A54:N54"/>
    <mergeCell ref="A122:N122"/>
    <mergeCell ref="A85:N85"/>
    <mergeCell ref="A116:N116"/>
    <mergeCell ref="A119:N119"/>
    <mergeCell ref="A86:N86"/>
    <mergeCell ref="A100:N100"/>
    <mergeCell ref="A37:N37"/>
    <mergeCell ref="A16:N16"/>
    <mergeCell ref="A30:N30"/>
    <mergeCell ref="A18:N18"/>
    <mergeCell ref="A19:N19"/>
    <mergeCell ref="A21:N21"/>
    <mergeCell ref="A28:N28"/>
    <mergeCell ref="A20:N20"/>
    <mergeCell ref="A23:N23"/>
    <mergeCell ref="B141:N141"/>
    <mergeCell ref="B142:N142"/>
    <mergeCell ref="A123:N123"/>
    <mergeCell ref="A133:N133"/>
    <mergeCell ref="A135:N135"/>
    <mergeCell ref="A136:N136"/>
    <mergeCell ref="A134:N134"/>
    <mergeCell ref="B138:N138"/>
    <mergeCell ref="A132:N132"/>
    <mergeCell ref="A125:N125"/>
    <mergeCell ref="B139:N139"/>
    <mergeCell ref="A126:N126"/>
    <mergeCell ref="A128:N128"/>
    <mergeCell ref="A129:N129"/>
    <mergeCell ref="A130:N130"/>
    <mergeCell ref="A131:N131"/>
    <mergeCell ref="A10:N11"/>
    <mergeCell ref="O10:O11"/>
    <mergeCell ref="A121:N121"/>
    <mergeCell ref="A127:N127"/>
    <mergeCell ref="A120:N120"/>
    <mergeCell ref="A29:N29"/>
    <mergeCell ref="A13:N13"/>
    <mergeCell ref="A14:N14"/>
    <mergeCell ref="A15:N15"/>
    <mergeCell ref="A17:N17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P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P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T30:W30"/>
    <mergeCell ref="X30:AA30"/>
    <mergeCell ref="AB30:AE30"/>
    <mergeCell ref="AR31:AU31"/>
    <mergeCell ref="AV31:AY31"/>
    <mergeCell ref="AF30:AI30"/>
    <mergeCell ref="AJ30:AM30"/>
    <mergeCell ref="AN30:AQ30"/>
    <mergeCell ref="AR30:AU30"/>
    <mergeCell ref="P31:S31"/>
    <mergeCell ref="T31:W31"/>
    <mergeCell ref="X31:AA31"/>
    <mergeCell ref="AB31:AE31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P86:S86"/>
    <mergeCell ref="T86:W86"/>
    <mergeCell ref="X86:AA86"/>
    <mergeCell ref="AB86:AE86"/>
    <mergeCell ref="AF86:AI86"/>
    <mergeCell ref="AJ86:AM86"/>
    <mergeCell ref="AN86:AQ86"/>
    <mergeCell ref="AR86:AU86"/>
    <mergeCell ref="AV86:AY86"/>
    <mergeCell ref="P116:S116"/>
    <mergeCell ref="T116:W116"/>
    <mergeCell ref="X116:AA116"/>
    <mergeCell ref="AB116:AE116"/>
    <mergeCell ref="AF116:AI116"/>
    <mergeCell ref="AJ116:AM116"/>
    <mergeCell ref="AN116:AQ116"/>
    <mergeCell ref="AR116:AU116"/>
    <mergeCell ref="AV116:AY116"/>
    <mergeCell ref="P120:S120"/>
    <mergeCell ref="T120:W120"/>
    <mergeCell ref="X120:AA120"/>
    <mergeCell ref="AB120:AE120"/>
    <mergeCell ref="AF120:AI120"/>
    <mergeCell ref="AJ120:AM120"/>
    <mergeCell ref="AN120:AQ120"/>
    <mergeCell ref="AR120:AU120"/>
    <mergeCell ref="AV120:AY120"/>
    <mergeCell ref="P121:S121"/>
    <mergeCell ref="T121:W121"/>
    <mergeCell ref="X121:AA121"/>
    <mergeCell ref="AB121:AE121"/>
    <mergeCell ref="AF121:AI121"/>
    <mergeCell ref="AJ121:AM121"/>
    <mergeCell ref="AN121:AQ121"/>
    <mergeCell ref="AR121:AU121"/>
    <mergeCell ref="AV121:AY121"/>
    <mergeCell ref="P122:S122"/>
    <mergeCell ref="T122:W122"/>
    <mergeCell ref="X122:AA122"/>
    <mergeCell ref="AB122:AE122"/>
    <mergeCell ref="AF122:AI122"/>
    <mergeCell ref="AJ122:AM122"/>
    <mergeCell ref="AN122:AQ122"/>
    <mergeCell ref="AR122:AU122"/>
    <mergeCell ref="AV122:AY122"/>
    <mergeCell ref="P123:S123"/>
    <mergeCell ref="T123:W123"/>
    <mergeCell ref="X123:AA123"/>
    <mergeCell ref="AB123:AE123"/>
    <mergeCell ref="AF123:AI123"/>
    <mergeCell ref="AJ123:AM123"/>
    <mergeCell ref="AN123:AQ123"/>
    <mergeCell ref="AR123:AU123"/>
    <mergeCell ref="AV123:AY123"/>
    <mergeCell ref="P125:S125"/>
    <mergeCell ref="T125:W125"/>
    <mergeCell ref="X125:AA125"/>
    <mergeCell ref="AB125:AE125"/>
    <mergeCell ref="AF125:AI125"/>
    <mergeCell ref="AJ125:AM125"/>
    <mergeCell ref="AN125:AQ125"/>
    <mergeCell ref="AR125:AU125"/>
    <mergeCell ref="AV125:AY125"/>
    <mergeCell ref="P126:S126"/>
    <mergeCell ref="T126:W126"/>
    <mergeCell ref="X126:AA126"/>
    <mergeCell ref="AB126:AE126"/>
    <mergeCell ref="AF126:AI126"/>
    <mergeCell ref="AJ126:AM126"/>
    <mergeCell ref="AN126:AQ126"/>
    <mergeCell ref="AR126:AU126"/>
    <mergeCell ref="AV126:AY126"/>
    <mergeCell ref="P127:S127"/>
    <mergeCell ref="T127:W127"/>
    <mergeCell ref="X127:AA127"/>
    <mergeCell ref="AB127:AE127"/>
    <mergeCell ref="AF127:AI127"/>
    <mergeCell ref="AJ127:AM127"/>
    <mergeCell ref="AN127:AQ127"/>
    <mergeCell ref="AR127:AU127"/>
    <mergeCell ref="AV127:AY127"/>
    <mergeCell ref="P128:S128"/>
    <mergeCell ref="T128:W128"/>
    <mergeCell ref="X128:AA128"/>
    <mergeCell ref="AB128:AE128"/>
    <mergeCell ref="AF128:AI128"/>
    <mergeCell ref="AJ128:AM128"/>
    <mergeCell ref="AN128:AQ128"/>
    <mergeCell ref="AR128:AU128"/>
    <mergeCell ref="AV128:AY128"/>
    <mergeCell ref="P129:S129"/>
    <mergeCell ref="T129:W129"/>
    <mergeCell ref="X129:AA129"/>
    <mergeCell ref="AB129:AE129"/>
    <mergeCell ref="AF129:AI129"/>
    <mergeCell ref="AJ129:AM129"/>
    <mergeCell ref="AN129:AQ129"/>
    <mergeCell ref="AR129:AU129"/>
    <mergeCell ref="AV129:AY129"/>
    <mergeCell ref="P130:S130"/>
    <mergeCell ref="T130:W130"/>
    <mergeCell ref="X130:AA130"/>
    <mergeCell ref="AB130:AE130"/>
    <mergeCell ref="AF130:AI130"/>
    <mergeCell ref="AJ130:AM130"/>
    <mergeCell ref="AN130:AQ130"/>
    <mergeCell ref="AR130:AU130"/>
    <mergeCell ref="AV130:AY130"/>
    <mergeCell ref="P133:S133"/>
    <mergeCell ref="T133:W133"/>
    <mergeCell ref="X133:AA133"/>
    <mergeCell ref="AB133:AE133"/>
    <mergeCell ref="AF133:AI133"/>
    <mergeCell ref="AJ133:AM133"/>
    <mergeCell ref="AN133:AQ133"/>
    <mergeCell ref="AR133:AU133"/>
    <mergeCell ref="AV133:AY133"/>
    <mergeCell ref="P135:S135"/>
    <mergeCell ref="T135:W135"/>
    <mergeCell ref="X135:AA135"/>
    <mergeCell ref="AB135:AE135"/>
    <mergeCell ref="AF135:AI135"/>
    <mergeCell ref="AJ135:AM135"/>
    <mergeCell ref="AN135:AQ135"/>
    <mergeCell ref="AR135:AU135"/>
    <mergeCell ref="AV135:AY135"/>
    <mergeCell ref="P138:S138"/>
    <mergeCell ref="T138:W138"/>
    <mergeCell ref="X138:AA138"/>
    <mergeCell ref="AB138:AE138"/>
    <mergeCell ref="AF138:AI138"/>
    <mergeCell ref="AJ138:AM138"/>
    <mergeCell ref="AN138:AQ138"/>
    <mergeCell ref="AR138:AU138"/>
    <mergeCell ref="AV138:AY138"/>
    <mergeCell ref="P139:S139"/>
    <mergeCell ref="T139:W139"/>
    <mergeCell ref="X139:AA139"/>
    <mergeCell ref="AB139:AE139"/>
    <mergeCell ref="AF139:AI139"/>
    <mergeCell ref="AJ139:AM139"/>
    <mergeCell ref="AN139:AQ139"/>
    <mergeCell ref="AR139:AU139"/>
    <mergeCell ref="AV139:AY139"/>
    <mergeCell ref="P141:S141"/>
    <mergeCell ref="T141:W141"/>
    <mergeCell ref="X141:AA141"/>
    <mergeCell ref="AB141:AE141"/>
    <mergeCell ref="AF141:AI141"/>
    <mergeCell ref="AJ141:AM141"/>
    <mergeCell ref="AN141:AQ141"/>
    <mergeCell ref="AR141:AU141"/>
    <mergeCell ref="AV141:AY141"/>
    <mergeCell ref="P142:S142"/>
    <mergeCell ref="T142:W142"/>
    <mergeCell ref="X142:AA142"/>
    <mergeCell ref="AB142:AE142"/>
    <mergeCell ref="AF142:AI142"/>
    <mergeCell ref="AJ142:AM142"/>
    <mergeCell ref="AN142:AQ142"/>
    <mergeCell ref="AR142:AU142"/>
    <mergeCell ref="AV142:AY142"/>
    <mergeCell ref="P136:S136"/>
    <mergeCell ref="T136:W136"/>
    <mergeCell ref="X136:AA136"/>
    <mergeCell ref="AB136:AE136"/>
    <mergeCell ref="AF136:AI136"/>
    <mergeCell ref="AJ136:AM136"/>
    <mergeCell ref="AN136:AQ136"/>
    <mergeCell ref="AR136:AU136"/>
    <mergeCell ref="AV136:AY136"/>
    <mergeCell ref="P134:S134"/>
    <mergeCell ref="T134:W134"/>
    <mergeCell ref="X134:AA134"/>
    <mergeCell ref="AB134:AE134"/>
    <mergeCell ref="AF134:AI134"/>
    <mergeCell ref="AJ134:AM134"/>
    <mergeCell ref="AN134:AQ134"/>
    <mergeCell ref="AR134:AU134"/>
    <mergeCell ref="AV134:AY134"/>
    <mergeCell ref="P131:S131"/>
    <mergeCell ref="T131:W131"/>
    <mergeCell ref="X131:AA131"/>
    <mergeCell ref="AB131:AE131"/>
    <mergeCell ref="AF131:AI131"/>
    <mergeCell ref="AJ131:AM131"/>
    <mergeCell ref="AN131:AQ131"/>
    <mergeCell ref="AR131:AU131"/>
    <mergeCell ref="AV131:AY131"/>
    <mergeCell ref="P132:S132"/>
    <mergeCell ref="T132:W132"/>
    <mergeCell ref="X132:AA132"/>
    <mergeCell ref="AB132:AE132"/>
    <mergeCell ref="AF132:AI132"/>
    <mergeCell ref="AJ132:AM132"/>
    <mergeCell ref="AN132:AQ132"/>
    <mergeCell ref="AR132:AU132"/>
    <mergeCell ref="AV132:AY132"/>
    <mergeCell ref="P119:S119"/>
    <mergeCell ref="T119:W119"/>
    <mergeCell ref="X119:AA119"/>
    <mergeCell ref="AB119:AE119"/>
    <mergeCell ref="AF119:AI119"/>
    <mergeCell ref="AJ119:AM119"/>
    <mergeCell ref="AN119:AQ119"/>
    <mergeCell ref="AR119:AU119"/>
    <mergeCell ref="AV119:AY119"/>
    <mergeCell ref="P55:S55"/>
    <mergeCell ref="T55:W55"/>
    <mergeCell ref="X55:AA55"/>
    <mergeCell ref="AB55:AE55"/>
    <mergeCell ref="AV16:AY16"/>
    <mergeCell ref="AF55:AI55"/>
    <mergeCell ref="AJ55:AM55"/>
    <mergeCell ref="AN55:AQ55"/>
    <mergeCell ref="AR55:AU55"/>
    <mergeCell ref="AV54:AY54"/>
    <mergeCell ref="AV30:AY30"/>
    <mergeCell ref="AF31:AI31"/>
    <mergeCell ref="AJ31:AM31"/>
    <mergeCell ref="AN31:AQ31"/>
    <mergeCell ref="A4:AY4"/>
    <mergeCell ref="AV55:AY55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124:N124"/>
    <mergeCell ref="P124:S124"/>
    <mergeCell ref="T124:W124"/>
    <mergeCell ref="X124:AA124"/>
    <mergeCell ref="AR124:AU124"/>
    <mergeCell ref="AV124:AY124"/>
    <mergeCell ref="AB124:AE124"/>
    <mergeCell ref="AF124:AI124"/>
    <mergeCell ref="AJ124:AM124"/>
    <mergeCell ref="AN124:AQ124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V32:AY32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P101:S101"/>
    <mergeCell ref="A102:N102"/>
    <mergeCell ref="A103:N103"/>
    <mergeCell ref="A104:N104"/>
    <mergeCell ref="P104:S104"/>
    <mergeCell ref="A105:N105"/>
    <mergeCell ref="A106:N106"/>
    <mergeCell ref="A107:N107"/>
    <mergeCell ref="A108:N108"/>
    <mergeCell ref="AN101:AQ101"/>
    <mergeCell ref="AR101:AU101"/>
    <mergeCell ref="AV101:AY101"/>
    <mergeCell ref="P102:S102"/>
    <mergeCell ref="T102:W102"/>
    <mergeCell ref="X102:AA102"/>
    <mergeCell ref="AB102:AE102"/>
    <mergeCell ref="AF102:AI102"/>
    <mergeCell ref="AJ102:AM102"/>
    <mergeCell ref="AN102:AQ102"/>
    <mergeCell ref="AR102:AU102"/>
    <mergeCell ref="AV102:AY102"/>
    <mergeCell ref="P103:S103"/>
    <mergeCell ref="T103:W103"/>
    <mergeCell ref="X103:AA103"/>
    <mergeCell ref="AB103:AE103"/>
    <mergeCell ref="AF103:AI103"/>
    <mergeCell ref="AJ103:AM103"/>
    <mergeCell ref="AN103:AQ103"/>
    <mergeCell ref="AR103:AU103"/>
    <mergeCell ref="T104:W104"/>
    <mergeCell ref="X104:AA104"/>
    <mergeCell ref="AB104:AE104"/>
    <mergeCell ref="T105:W105"/>
    <mergeCell ref="X105:AA105"/>
    <mergeCell ref="AB105:AE105"/>
    <mergeCell ref="AV103:AY103"/>
    <mergeCell ref="AF104:AI104"/>
    <mergeCell ref="AJ104:AM104"/>
    <mergeCell ref="AN104:AQ104"/>
    <mergeCell ref="AR104:AU104"/>
    <mergeCell ref="AV104:AY104"/>
    <mergeCell ref="AV105:AY105"/>
    <mergeCell ref="P106:S106"/>
    <mergeCell ref="T106:W106"/>
    <mergeCell ref="X106:AA106"/>
    <mergeCell ref="AB106:AE106"/>
    <mergeCell ref="AF105:AI105"/>
    <mergeCell ref="AJ105:AM105"/>
    <mergeCell ref="AN105:AQ105"/>
    <mergeCell ref="AR105:AU105"/>
    <mergeCell ref="P105:S105"/>
    <mergeCell ref="AV107:AY107"/>
    <mergeCell ref="AF106:AI106"/>
    <mergeCell ref="AJ106:AM106"/>
    <mergeCell ref="AN106:AQ106"/>
    <mergeCell ref="AR106:AU106"/>
    <mergeCell ref="AF107:AI107"/>
    <mergeCell ref="AJ107:AM107"/>
    <mergeCell ref="AN107:AQ107"/>
    <mergeCell ref="AR107:AU107"/>
    <mergeCell ref="P107:S107"/>
    <mergeCell ref="T107:W107"/>
    <mergeCell ref="X107:AA107"/>
    <mergeCell ref="AB107:AE107"/>
    <mergeCell ref="P108:S108"/>
    <mergeCell ref="T108:W108"/>
    <mergeCell ref="X108:AA108"/>
    <mergeCell ref="AB108:AE108"/>
    <mergeCell ref="AF108:AI108"/>
    <mergeCell ref="AJ108:AM108"/>
    <mergeCell ref="AN108:AQ108"/>
    <mergeCell ref="AR108:AU108"/>
    <mergeCell ref="AF109:AI109"/>
    <mergeCell ref="AJ109:AM109"/>
    <mergeCell ref="AN109:AQ109"/>
    <mergeCell ref="AR109:AU109"/>
    <mergeCell ref="P109:S109"/>
    <mergeCell ref="T109:W109"/>
    <mergeCell ref="X109:AA109"/>
    <mergeCell ref="AB109:AE109"/>
    <mergeCell ref="P110:S110"/>
    <mergeCell ref="T110:W110"/>
    <mergeCell ref="X110:AA110"/>
    <mergeCell ref="AB110:AE110"/>
    <mergeCell ref="AF110:AI110"/>
    <mergeCell ref="AJ110:AM110"/>
    <mergeCell ref="AN110:AQ110"/>
    <mergeCell ref="AR110:AU110"/>
    <mergeCell ref="AF111:AI111"/>
    <mergeCell ref="AJ111:AM111"/>
    <mergeCell ref="AN111:AQ111"/>
    <mergeCell ref="AR111:AU111"/>
    <mergeCell ref="P111:S111"/>
    <mergeCell ref="T111:W111"/>
    <mergeCell ref="X111:AA111"/>
    <mergeCell ref="AB111:AE111"/>
    <mergeCell ref="P112:S112"/>
    <mergeCell ref="T112:W112"/>
    <mergeCell ref="X112:AA112"/>
    <mergeCell ref="AB112:AE112"/>
    <mergeCell ref="AF112:AI112"/>
    <mergeCell ref="AJ112:AM112"/>
    <mergeCell ref="AN112:AQ112"/>
    <mergeCell ref="AR112:AU112"/>
    <mergeCell ref="A113:N113"/>
    <mergeCell ref="A109:N109"/>
    <mergeCell ref="A110:N110"/>
    <mergeCell ref="A111:N111"/>
    <mergeCell ref="A112:N112"/>
    <mergeCell ref="P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64:N64"/>
    <mergeCell ref="P64:S64"/>
    <mergeCell ref="T64:W64"/>
    <mergeCell ref="X64:AA64"/>
    <mergeCell ref="AB64:AE64"/>
    <mergeCell ref="AF64:AI64"/>
    <mergeCell ref="AJ64:AM64"/>
    <mergeCell ref="AV50:AY50"/>
    <mergeCell ref="AR50:AU50"/>
    <mergeCell ref="AV51:AY51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B53:AE53"/>
    <mergeCell ref="AF53:AI53"/>
    <mergeCell ref="AJ53:AM53"/>
    <mergeCell ref="AN53:AQ53"/>
    <mergeCell ref="A53:N53"/>
    <mergeCell ref="P53:S53"/>
    <mergeCell ref="T53:W53"/>
    <mergeCell ref="X53:AA53"/>
    <mergeCell ref="AN65:AQ65"/>
    <mergeCell ref="AR53:AU53"/>
    <mergeCell ref="AV53:AY53"/>
    <mergeCell ref="AR52:AU52"/>
    <mergeCell ref="AV52:AY52"/>
    <mergeCell ref="AN64:AQ64"/>
    <mergeCell ref="AR56:AU56"/>
    <mergeCell ref="AV56:AY56"/>
    <mergeCell ref="AR57:AU57"/>
    <mergeCell ref="AV57:AY57"/>
    <mergeCell ref="AN66:AQ66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7:AQ67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8:AQ68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9:AQ69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70:AQ70"/>
    <mergeCell ref="AR68:AU68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V70:AY70"/>
    <mergeCell ref="AR69:AU69"/>
    <mergeCell ref="AV69:AY69"/>
    <mergeCell ref="A70:N70"/>
    <mergeCell ref="P70:S70"/>
    <mergeCell ref="T70:W70"/>
    <mergeCell ref="X70:AA70"/>
    <mergeCell ref="AB70:AE70"/>
    <mergeCell ref="AF70:AI70"/>
    <mergeCell ref="AJ70:AM70"/>
    <mergeCell ref="AB71:AE71"/>
    <mergeCell ref="AF71:AI71"/>
    <mergeCell ref="AJ71:AM71"/>
    <mergeCell ref="AN71:AQ71"/>
    <mergeCell ref="A71:N71"/>
    <mergeCell ref="P71:S71"/>
    <mergeCell ref="T71:W71"/>
    <mergeCell ref="X71:AA71"/>
    <mergeCell ref="AB72:AE72"/>
    <mergeCell ref="AF72:AI72"/>
    <mergeCell ref="AJ72:AM72"/>
    <mergeCell ref="AN72:AQ72"/>
    <mergeCell ref="A72:N72"/>
    <mergeCell ref="P72:S72"/>
    <mergeCell ref="T72:W72"/>
    <mergeCell ref="X72:AA72"/>
    <mergeCell ref="AR118:AU118"/>
    <mergeCell ref="AV118:AY118"/>
    <mergeCell ref="AR71:AU71"/>
    <mergeCell ref="AV71:AY71"/>
    <mergeCell ref="AV112:AY112"/>
    <mergeCell ref="AV110:AY110"/>
    <mergeCell ref="AV111:AY111"/>
    <mergeCell ref="AV108:AY108"/>
    <mergeCell ref="AV109:AY109"/>
    <mergeCell ref="AV106:AY106"/>
    <mergeCell ref="AR117:AU117"/>
    <mergeCell ref="AV117:AY117"/>
    <mergeCell ref="A118:N118"/>
    <mergeCell ref="P118:S118"/>
    <mergeCell ref="T118:W118"/>
    <mergeCell ref="X118:AA118"/>
    <mergeCell ref="AB118:AE118"/>
    <mergeCell ref="AF118:AI118"/>
    <mergeCell ref="AJ118:AM118"/>
    <mergeCell ref="AN118:AQ118"/>
    <mergeCell ref="AB117:AE117"/>
    <mergeCell ref="AF117:AI117"/>
    <mergeCell ref="AJ117:AM117"/>
    <mergeCell ref="AN117:AQ117"/>
    <mergeCell ref="A117:N117"/>
    <mergeCell ref="P117:S117"/>
    <mergeCell ref="T117:W117"/>
    <mergeCell ref="X117:AA117"/>
    <mergeCell ref="AB56:AE56"/>
    <mergeCell ref="AF56:AI56"/>
    <mergeCell ref="AJ56:AM56"/>
    <mergeCell ref="AN56:AQ56"/>
    <mergeCell ref="A56:N56"/>
    <mergeCell ref="P56:S56"/>
    <mergeCell ref="T56:W56"/>
    <mergeCell ref="X56:AA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F113:AI113"/>
    <mergeCell ref="AJ113:AM113"/>
    <mergeCell ref="AN113:AQ113"/>
    <mergeCell ref="AR113:AU113"/>
    <mergeCell ref="AV113:AY113"/>
    <mergeCell ref="AR72:AU72"/>
    <mergeCell ref="AV72:AY72"/>
    <mergeCell ref="AR70:AU70"/>
    <mergeCell ref="P113:S113"/>
    <mergeCell ref="T113:W113"/>
    <mergeCell ref="X113:AA113"/>
    <mergeCell ref="AB113:AE113"/>
    <mergeCell ref="P23:S23"/>
    <mergeCell ref="T23:W23"/>
    <mergeCell ref="X23:AA23"/>
    <mergeCell ref="AB23:AE23"/>
    <mergeCell ref="AR35:AU35"/>
    <mergeCell ref="AF23:AI23"/>
    <mergeCell ref="AJ23:AM23"/>
    <mergeCell ref="AN23:AQ23"/>
    <mergeCell ref="AR23:AU23"/>
    <mergeCell ref="AR45:AU45"/>
    <mergeCell ref="AV23:AY23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V45:AY45"/>
    <mergeCell ref="AV35:AY35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P10:S10"/>
    <mergeCell ref="T10:W10"/>
    <mergeCell ref="X10:AA10"/>
    <mergeCell ref="AB10:AE10"/>
    <mergeCell ref="AN5:AY5"/>
    <mergeCell ref="AV10:AY10"/>
    <mergeCell ref="AF10:AI10"/>
    <mergeCell ref="AJ10:AM10"/>
    <mergeCell ref="AN10:AQ10"/>
    <mergeCell ref="AR10:AU1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00" verticalDpi="3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249"/>
  <sheetViews>
    <sheetView workbookViewId="0" topLeftCell="A1">
      <pane xSplit="15" ySplit="12" topLeftCell="P133" activePane="bottomRight" state="frozen"/>
      <selection pane="topLeft" activeCell="A134" sqref="A134:IV134"/>
      <selection pane="topRight" activeCell="A134" sqref="A134:IV134"/>
      <selection pane="bottomLeft" activeCell="A134" sqref="A134:IV134"/>
      <selection pane="bottomRight" activeCell="A134" sqref="A134:IV134"/>
    </sheetView>
  </sheetViews>
  <sheetFormatPr defaultColWidth="9.140625" defaultRowHeight="12.75"/>
  <cols>
    <col min="1" max="6" width="3.28125" style="1064" customWidth="1"/>
    <col min="7" max="7" width="4.140625" style="1064" customWidth="1"/>
    <col min="8" max="11" width="3.28125" style="1064" customWidth="1"/>
    <col min="12" max="12" width="4.28125" style="1064" customWidth="1"/>
    <col min="13" max="13" width="3.28125" style="1064" customWidth="1"/>
    <col min="14" max="14" width="3.421875" style="1064" customWidth="1"/>
    <col min="15" max="15" width="5.57421875" style="1065" customWidth="1"/>
    <col min="16" max="51" width="3.28125" style="1064" customWidth="1"/>
    <col min="52" max="52" width="1.28515625" style="1064" customWidth="1"/>
    <col min="53" max="54" width="3.28125" style="1064" customWidth="1"/>
    <col min="55" max="16384" width="9.140625" style="1064" customWidth="1"/>
  </cols>
  <sheetData>
    <row r="1" spans="50:51" ht="13.5" thickBot="1">
      <c r="AX1" s="1066">
        <v>0</v>
      </c>
      <c r="AY1" s="1067">
        <v>2</v>
      </c>
    </row>
    <row r="2" spans="50:51" ht="12.75">
      <c r="AX2" s="1068" t="s">
        <v>1473</v>
      </c>
      <c r="AY2" s="1069"/>
    </row>
    <row r="3" spans="1:51" ht="16.5">
      <c r="A3" s="1070" t="s">
        <v>1405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1070"/>
      <c r="AO3" s="1070"/>
      <c r="AP3" s="1070"/>
      <c r="AQ3" s="1070"/>
      <c r="AR3" s="1070"/>
      <c r="AS3" s="1070"/>
      <c r="AT3" s="1070"/>
      <c r="AU3" s="1070"/>
      <c r="AV3" s="1070"/>
      <c r="AW3" s="1070"/>
      <c r="AX3" s="1070"/>
      <c r="AY3" s="1070"/>
    </row>
    <row r="4" spans="1:51" ht="16.5">
      <c r="A4" s="1070" t="s">
        <v>1406</v>
      </c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1070"/>
      <c r="AK4" s="1070"/>
      <c r="AL4" s="1070"/>
      <c r="AM4" s="1070"/>
      <c r="AN4" s="1070"/>
      <c r="AO4" s="1070"/>
      <c r="AP4" s="1070"/>
      <c r="AQ4" s="1070"/>
      <c r="AR4" s="1070"/>
      <c r="AS4" s="1070"/>
      <c r="AT4" s="1070"/>
      <c r="AU4" s="1070"/>
      <c r="AV4" s="1070"/>
      <c r="AW4" s="1070"/>
      <c r="AX4" s="1070"/>
      <c r="AY4" s="1070"/>
    </row>
    <row r="5" spans="40:51" ht="12.75">
      <c r="AN5" s="1071" t="s">
        <v>1476</v>
      </c>
      <c r="AO5" s="1071"/>
      <c r="AP5" s="1071"/>
      <c r="AQ5" s="1071"/>
      <c r="AR5" s="1071"/>
      <c r="AS5" s="1071"/>
      <c r="AT5" s="1071"/>
      <c r="AU5" s="1071"/>
      <c r="AV5" s="1071"/>
      <c r="AW5" s="1071"/>
      <c r="AX5" s="1071"/>
      <c r="AY5" s="1071"/>
    </row>
    <row r="6" ht="13.5" thickBot="1"/>
    <row r="7" spans="1:36" ht="15.75" customHeight="1" thickBot="1">
      <c r="A7" s="1066">
        <v>5</v>
      </c>
      <c r="B7" s="1072">
        <v>1</v>
      </c>
      <c r="C7" s="1072">
        <v>3</v>
      </c>
      <c r="D7" s="1072">
        <v>0</v>
      </c>
      <c r="E7" s="1072">
        <v>0</v>
      </c>
      <c r="F7" s="1067">
        <v>9</v>
      </c>
      <c r="H7" s="1066">
        <v>1</v>
      </c>
      <c r="I7" s="1072">
        <v>2</v>
      </c>
      <c r="J7" s="1072">
        <v>5</v>
      </c>
      <c r="K7" s="1067">
        <v>4</v>
      </c>
      <c r="M7" s="1066">
        <v>0</v>
      </c>
      <c r="N7" s="1067">
        <v>1</v>
      </c>
      <c r="O7" s="1073"/>
      <c r="P7" s="1066">
        <v>2</v>
      </c>
      <c r="Q7" s="1072">
        <v>8</v>
      </c>
      <c r="R7" s="1072">
        <v>0</v>
      </c>
      <c r="S7" s="1067">
        <v>0</v>
      </c>
      <c r="U7" s="1066">
        <v>8</v>
      </c>
      <c r="V7" s="1072">
        <v>4</v>
      </c>
      <c r="W7" s="1072">
        <v>1</v>
      </c>
      <c r="X7" s="1072">
        <v>1</v>
      </c>
      <c r="Y7" s="1072">
        <v>0</v>
      </c>
      <c r="Z7" s="1067">
        <v>5</v>
      </c>
      <c r="AB7" s="1074">
        <v>2</v>
      </c>
      <c r="AC7" s="1075">
        <v>1</v>
      </c>
      <c r="AE7" s="1076">
        <v>2</v>
      </c>
      <c r="AF7" s="1077">
        <v>0</v>
      </c>
      <c r="AG7" s="1077">
        <v>0</v>
      </c>
      <c r="AH7" s="1078">
        <v>9</v>
      </c>
      <c r="AJ7" s="1079">
        <v>3</v>
      </c>
    </row>
    <row r="8" spans="1:36" ht="25.5" customHeight="1">
      <c r="A8" s="1080" t="s">
        <v>1450</v>
      </c>
      <c r="B8" s="1080"/>
      <c r="C8" s="1080"/>
      <c r="D8" s="1080"/>
      <c r="E8" s="1080"/>
      <c r="F8" s="1080"/>
      <c r="G8" s="1081"/>
      <c r="H8" s="1080" t="s">
        <v>1451</v>
      </c>
      <c r="I8" s="1080"/>
      <c r="J8" s="1080"/>
      <c r="K8" s="1080"/>
      <c r="L8" s="1081"/>
      <c r="M8" s="1082" t="s">
        <v>1478</v>
      </c>
      <c r="N8" s="1082"/>
      <c r="O8" s="1083"/>
      <c r="P8" s="1082" t="s">
        <v>1685</v>
      </c>
      <c r="Q8" s="1082"/>
      <c r="R8" s="1082"/>
      <c r="S8" s="1082"/>
      <c r="T8" s="1081"/>
      <c r="U8" s="1080" t="s">
        <v>1454</v>
      </c>
      <c r="V8" s="1080"/>
      <c r="W8" s="1080"/>
      <c r="X8" s="1080"/>
      <c r="Y8" s="1080"/>
      <c r="Z8" s="1068"/>
      <c r="AB8" s="1080" t="s">
        <v>1480</v>
      </c>
      <c r="AC8" s="1080"/>
      <c r="AE8" s="1080" t="s">
        <v>1481</v>
      </c>
      <c r="AF8" s="1080"/>
      <c r="AG8" s="1080"/>
      <c r="AH8" s="1080"/>
      <c r="AJ8" s="1080" t="s">
        <v>1482</v>
      </c>
    </row>
    <row r="9" ht="13.5" thickBot="1">
      <c r="AV9" s="1084" t="s">
        <v>1483</v>
      </c>
    </row>
    <row r="10" spans="1:51" ht="38.25" customHeight="1">
      <c r="A10" s="1085" t="s">
        <v>1407</v>
      </c>
      <c r="B10" s="1086"/>
      <c r="C10" s="1086"/>
      <c r="D10" s="1086"/>
      <c r="E10" s="1086"/>
      <c r="F10" s="1086"/>
      <c r="G10" s="1086"/>
      <c r="H10" s="1086"/>
      <c r="I10" s="1086"/>
      <c r="J10" s="1086"/>
      <c r="K10" s="1086"/>
      <c r="L10" s="1086"/>
      <c r="M10" s="1086"/>
      <c r="N10" s="1087"/>
      <c r="O10" s="1088" t="s">
        <v>1485</v>
      </c>
      <c r="P10" s="1089" t="s">
        <v>827</v>
      </c>
      <c r="Q10" s="1090"/>
      <c r="R10" s="1090"/>
      <c r="S10" s="1091"/>
      <c r="T10" s="1089" t="s">
        <v>828</v>
      </c>
      <c r="U10" s="1090"/>
      <c r="V10" s="1090"/>
      <c r="W10" s="1091"/>
      <c r="X10" s="1089" t="s">
        <v>829</v>
      </c>
      <c r="Y10" s="1090"/>
      <c r="Z10" s="1090"/>
      <c r="AA10" s="1091"/>
      <c r="AB10" s="1089" t="s">
        <v>830</v>
      </c>
      <c r="AC10" s="1090"/>
      <c r="AD10" s="1090"/>
      <c r="AE10" s="1091"/>
      <c r="AF10" s="1089" t="s">
        <v>831</v>
      </c>
      <c r="AG10" s="1090"/>
      <c r="AH10" s="1090"/>
      <c r="AI10" s="1091"/>
      <c r="AJ10" s="1089" t="s">
        <v>832</v>
      </c>
      <c r="AK10" s="1090"/>
      <c r="AL10" s="1090"/>
      <c r="AM10" s="1091"/>
      <c r="AN10" s="1089" t="s">
        <v>833</v>
      </c>
      <c r="AO10" s="1090"/>
      <c r="AP10" s="1090"/>
      <c r="AQ10" s="1091"/>
      <c r="AR10" s="1089" t="s">
        <v>834</v>
      </c>
      <c r="AS10" s="1090"/>
      <c r="AT10" s="1090"/>
      <c r="AU10" s="1091"/>
      <c r="AV10" s="1089" t="s">
        <v>835</v>
      </c>
      <c r="AW10" s="1090"/>
      <c r="AX10" s="1090"/>
      <c r="AY10" s="1091"/>
    </row>
    <row r="11" spans="1:51" ht="12.75">
      <c r="A11" s="1092"/>
      <c r="B11" s="1093"/>
      <c r="C11" s="1093"/>
      <c r="D11" s="1093"/>
      <c r="E11" s="1093"/>
      <c r="F11" s="1093"/>
      <c r="G11" s="1093"/>
      <c r="H11" s="1093"/>
      <c r="I11" s="1093"/>
      <c r="J11" s="1093"/>
      <c r="K11" s="1093"/>
      <c r="L11" s="1093"/>
      <c r="M11" s="1093"/>
      <c r="N11" s="1094"/>
      <c r="O11" s="1095"/>
      <c r="P11" s="1096"/>
      <c r="Q11" s="1097">
        <v>75</v>
      </c>
      <c r="R11" s="1098">
        <v>19</v>
      </c>
      <c r="S11" s="1099">
        <v>22</v>
      </c>
      <c r="T11" s="1100"/>
      <c r="U11" s="1097">
        <v>80</v>
      </c>
      <c r="V11" s="1097">
        <v>59</v>
      </c>
      <c r="W11" s="1101">
        <v>15</v>
      </c>
      <c r="X11" s="1096"/>
      <c r="Y11" s="1097">
        <v>85</v>
      </c>
      <c r="Z11" s="1097">
        <v>19</v>
      </c>
      <c r="AA11" s="1101">
        <v>67</v>
      </c>
      <c r="AB11" s="1100"/>
      <c r="AC11" s="1097">
        <v>85</v>
      </c>
      <c r="AD11" s="1097">
        <v>32</v>
      </c>
      <c r="AE11" s="1101">
        <v>77</v>
      </c>
      <c r="AF11" s="1100"/>
      <c r="AG11" s="1097">
        <v>85</v>
      </c>
      <c r="AH11" s="1097">
        <v>32</v>
      </c>
      <c r="AI11" s="1101">
        <v>88</v>
      </c>
      <c r="AJ11" s="1100"/>
      <c r="AK11" s="1097">
        <v>85</v>
      </c>
      <c r="AL11" s="1097">
        <v>33</v>
      </c>
      <c r="AM11" s="1101">
        <v>11</v>
      </c>
      <c r="AN11" s="1100"/>
      <c r="AO11" s="1097">
        <v>85</v>
      </c>
      <c r="AP11" s="1097">
        <v>33</v>
      </c>
      <c r="AQ11" s="1101">
        <v>22</v>
      </c>
      <c r="AR11" s="1100"/>
      <c r="AS11" s="1097">
        <v>85</v>
      </c>
      <c r="AT11" s="1097">
        <v>33</v>
      </c>
      <c r="AU11" s="1101">
        <v>33</v>
      </c>
      <c r="AV11" s="1100"/>
      <c r="AW11" s="1097">
        <v>85</v>
      </c>
      <c r="AX11" s="1097">
        <v>33</v>
      </c>
      <c r="AY11" s="1101">
        <v>44</v>
      </c>
    </row>
    <row r="12" spans="1:51" ht="12.75">
      <c r="A12" s="1103">
        <v>1</v>
      </c>
      <c r="B12" s="1104"/>
      <c r="C12" s="1104"/>
      <c r="D12" s="1104"/>
      <c r="E12" s="1105"/>
      <c r="F12" s="1105"/>
      <c r="G12" s="1105"/>
      <c r="H12" s="1105"/>
      <c r="I12" s="1105"/>
      <c r="J12" s="1105"/>
      <c r="K12" s="1105"/>
      <c r="L12" s="1105"/>
      <c r="M12" s="1105"/>
      <c r="N12" s="1105"/>
      <c r="O12" s="1106">
        <v>2</v>
      </c>
      <c r="P12" s="1105">
        <v>3</v>
      </c>
      <c r="Q12" s="1105"/>
      <c r="R12" s="1105"/>
      <c r="S12" s="1107"/>
      <c r="T12" s="1105">
        <v>4</v>
      </c>
      <c r="U12" s="1105"/>
      <c r="V12" s="1105"/>
      <c r="W12" s="1107"/>
      <c r="X12" s="1105">
        <v>5</v>
      </c>
      <c r="Y12" s="1105"/>
      <c r="Z12" s="1105"/>
      <c r="AA12" s="1107"/>
      <c r="AB12" s="1105">
        <v>6</v>
      </c>
      <c r="AC12" s="1105"/>
      <c r="AD12" s="1105"/>
      <c r="AE12" s="1107"/>
      <c r="AF12" s="1105">
        <v>7</v>
      </c>
      <c r="AG12" s="1105"/>
      <c r="AH12" s="1105"/>
      <c r="AI12" s="1107"/>
      <c r="AJ12" s="1105">
        <v>8</v>
      </c>
      <c r="AK12" s="1105"/>
      <c r="AL12" s="1105"/>
      <c r="AM12" s="1107"/>
      <c r="AN12" s="1105">
        <v>9</v>
      </c>
      <c r="AO12" s="1105"/>
      <c r="AP12" s="1105"/>
      <c r="AQ12" s="1107"/>
      <c r="AR12" s="1105">
        <v>10</v>
      </c>
      <c r="AS12" s="1105"/>
      <c r="AT12" s="1105"/>
      <c r="AU12" s="1107"/>
      <c r="AV12" s="1105">
        <v>11</v>
      </c>
      <c r="AW12" s="1105"/>
      <c r="AX12" s="1105"/>
      <c r="AY12" s="1108"/>
    </row>
    <row r="13" spans="1:51" ht="19.5" customHeight="1">
      <c r="A13" s="1109" t="s">
        <v>751</v>
      </c>
      <c r="B13" s="1110"/>
      <c r="C13" s="1110"/>
      <c r="D13" s="1110"/>
      <c r="E13" s="1110"/>
      <c r="F13" s="1110"/>
      <c r="G13" s="1110"/>
      <c r="H13" s="1110"/>
      <c r="I13" s="1110"/>
      <c r="J13" s="1110"/>
      <c r="K13" s="1110"/>
      <c r="L13" s="1110"/>
      <c r="M13" s="1110"/>
      <c r="N13" s="1110"/>
      <c r="O13" s="1111" t="s">
        <v>1491</v>
      </c>
      <c r="P13" s="1112"/>
      <c r="Q13" s="1112"/>
      <c r="R13" s="1112"/>
      <c r="S13" s="1112"/>
      <c r="T13" s="1112"/>
      <c r="U13" s="1112"/>
      <c r="V13" s="1112"/>
      <c r="W13" s="1112"/>
      <c r="X13" s="1112"/>
      <c r="Y13" s="1112"/>
      <c r="Z13" s="1112"/>
      <c r="AA13" s="1112"/>
      <c r="AB13" s="1112"/>
      <c r="AC13" s="1112"/>
      <c r="AD13" s="1112"/>
      <c r="AE13" s="1112"/>
      <c r="AF13" s="1112"/>
      <c r="AG13" s="1112"/>
      <c r="AH13" s="1112"/>
      <c r="AI13" s="1112"/>
      <c r="AJ13" s="1112"/>
      <c r="AK13" s="1112"/>
      <c r="AL13" s="1112"/>
      <c r="AM13" s="1112"/>
      <c r="AN13" s="1112"/>
      <c r="AO13" s="1112"/>
      <c r="AP13" s="1112"/>
      <c r="AQ13" s="1112"/>
      <c r="AR13" s="1112"/>
      <c r="AS13" s="1112"/>
      <c r="AT13" s="1112"/>
      <c r="AU13" s="1112"/>
      <c r="AV13" s="1112"/>
      <c r="AW13" s="1112"/>
      <c r="AX13" s="1112"/>
      <c r="AY13" s="1112"/>
    </row>
    <row r="14" spans="1:51" ht="19.5" customHeight="1">
      <c r="A14" s="1109" t="s">
        <v>752</v>
      </c>
      <c r="B14" s="1110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1" t="s">
        <v>1493</v>
      </c>
      <c r="P14" s="1112"/>
      <c r="Q14" s="1112"/>
      <c r="R14" s="1112"/>
      <c r="S14" s="1112"/>
      <c r="T14" s="1112"/>
      <c r="U14" s="1112"/>
      <c r="V14" s="1112"/>
      <c r="W14" s="1112"/>
      <c r="X14" s="1112"/>
      <c r="Y14" s="1112"/>
      <c r="Z14" s="1112"/>
      <c r="AA14" s="1112"/>
      <c r="AB14" s="1112"/>
      <c r="AC14" s="1112"/>
      <c r="AD14" s="1112"/>
      <c r="AE14" s="1112"/>
      <c r="AF14" s="1112"/>
      <c r="AG14" s="1112"/>
      <c r="AH14" s="1112"/>
      <c r="AI14" s="1112"/>
      <c r="AJ14" s="1112"/>
      <c r="AK14" s="1112"/>
      <c r="AL14" s="1112"/>
      <c r="AM14" s="1112"/>
      <c r="AN14" s="1112"/>
      <c r="AO14" s="1112"/>
      <c r="AP14" s="1112"/>
      <c r="AQ14" s="1112"/>
      <c r="AR14" s="1112"/>
      <c r="AS14" s="1112"/>
      <c r="AT14" s="1112"/>
      <c r="AU14" s="1112"/>
      <c r="AV14" s="1112"/>
      <c r="AW14" s="1112"/>
      <c r="AX14" s="1112"/>
      <c r="AY14" s="1112"/>
    </row>
    <row r="15" spans="1:51" ht="19.5" customHeight="1">
      <c r="A15" s="1109" t="s">
        <v>753</v>
      </c>
      <c r="B15" s="1110"/>
      <c r="C15" s="1110"/>
      <c r="D15" s="1110"/>
      <c r="E15" s="1110"/>
      <c r="F15" s="1110"/>
      <c r="G15" s="1110"/>
      <c r="H15" s="1110"/>
      <c r="I15" s="1110"/>
      <c r="J15" s="1110"/>
      <c r="K15" s="1110"/>
      <c r="L15" s="1110"/>
      <c r="M15" s="1110"/>
      <c r="N15" s="1110"/>
      <c r="O15" s="1111" t="s">
        <v>1495</v>
      </c>
      <c r="P15" s="1112"/>
      <c r="Q15" s="1112"/>
      <c r="R15" s="1112"/>
      <c r="S15" s="1112"/>
      <c r="T15" s="1112"/>
      <c r="U15" s="1112"/>
      <c r="V15" s="1112"/>
      <c r="W15" s="1112"/>
      <c r="X15" s="1112"/>
      <c r="Y15" s="1112"/>
      <c r="Z15" s="1112"/>
      <c r="AA15" s="1112"/>
      <c r="AB15" s="1112"/>
      <c r="AC15" s="1112"/>
      <c r="AD15" s="1112"/>
      <c r="AE15" s="1112"/>
      <c r="AF15" s="1112"/>
      <c r="AG15" s="1112"/>
      <c r="AH15" s="1112"/>
      <c r="AI15" s="1112"/>
      <c r="AJ15" s="1112"/>
      <c r="AK15" s="1112"/>
      <c r="AL15" s="1112"/>
      <c r="AM15" s="1112"/>
      <c r="AN15" s="1112"/>
      <c r="AO15" s="1112"/>
      <c r="AP15" s="1112"/>
      <c r="AQ15" s="1112"/>
      <c r="AR15" s="1112"/>
      <c r="AS15" s="1112"/>
      <c r="AT15" s="1112"/>
      <c r="AU15" s="1112"/>
      <c r="AV15" s="1112"/>
      <c r="AW15" s="1112"/>
      <c r="AX15" s="1112"/>
      <c r="AY15" s="1112"/>
    </row>
    <row r="16" spans="1:51" s="1117" customFormat="1" ht="19.5" customHeight="1">
      <c r="A16" s="1113" t="s">
        <v>1417</v>
      </c>
      <c r="B16" s="1114"/>
      <c r="C16" s="1114"/>
      <c r="D16" s="1114"/>
      <c r="E16" s="1114"/>
      <c r="F16" s="1114"/>
      <c r="G16" s="1114"/>
      <c r="H16" s="1114"/>
      <c r="I16" s="1114"/>
      <c r="J16" s="1114"/>
      <c r="K16" s="1114"/>
      <c r="L16" s="1114"/>
      <c r="M16" s="1114"/>
      <c r="N16" s="1114"/>
      <c r="O16" s="1115" t="s">
        <v>1497</v>
      </c>
      <c r="P16" s="1116">
        <f>SUM(P13:S15)</f>
        <v>0</v>
      </c>
      <c r="Q16" s="1116"/>
      <c r="R16" s="1116"/>
      <c r="S16" s="1116"/>
      <c r="T16" s="1116">
        <f>SUM(T13:W15)</f>
        <v>0</v>
      </c>
      <c r="U16" s="1116"/>
      <c r="V16" s="1116"/>
      <c r="W16" s="1116"/>
      <c r="X16" s="1116">
        <f>SUM(X13:AA15)</f>
        <v>0</v>
      </c>
      <c r="Y16" s="1116"/>
      <c r="Z16" s="1116"/>
      <c r="AA16" s="1116"/>
      <c r="AB16" s="1116">
        <f>SUM(AB13:AE15)</f>
        <v>0</v>
      </c>
      <c r="AC16" s="1116"/>
      <c r="AD16" s="1116"/>
      <c r="AE16" s="1116"/>
      <c r="AF16" s="1116">
        <f>SUM(AF13:AI15)</f>
        <v>0</v>
      </c>
      <c r="AG16" s="1116"/>
      <c r="AH16" s="1116"/>
      <c r="AI16" s="1116"/>
      <c r="AJ16" s="1116">
        <f>SUM(AJ13:AM15)</f>
        <v>0</v>
      </c>
      <c r="AK16" s="1116"/>
      <c r="AL16" s="1116"/>
      <c r="AM16" s="1116"/>
      <c r="AN16" s="1116">
        <f>SUM(AN13:AQ15)</f>
        <v>0</v>
      </c>
      <c r="AO16" s="1116"/>
      <c r="AP16" s="1116"/>
      <c r="AQ16" s="1116"/>
      <c r="AR16" s="1116">
        <f>SUM(AR13:AU15)</f>
        <v>0</v>
      </c>
      <c r="AS16" s="1116"/>
      <c r="AT16" s="1116"/>
      <c r="AU16" s="1116"/>
      <c r="AV16" s="1116">
        <f>SUM(AV13:AY15)</f>
        <v>0</v>
      </c>
      <c r="AW16" s="1116"/>
      <c r="AX16" s="1116"/>
      <c r="AY16" s="1116"/>
    </row>
    <row r="17" spans="1:51" ht="19.5" customHeight="1">
      <c r="A17" s="1109" t="s">
        <v>754</v>
      </c>
      <c r="B17" s="1110"/>
      <c r="C17" s="1110"/>
      <c r="D17" s="1110"/>
      <c r="E17" s="1110"/>
      <c r="F17" s="1110"/>
      <c r="G17" s="1110"/>
      <c r="H17" s="1110"/>
      <c r="I17" s="1110"/>
      <c r="J17" s="1110"/>
      <c r="K17" s="1110"/>
      <c r="L17" s="1110"/>
      <c r="M17" s="1110"/>
      <c r="N17" s="1110"/>
      <c r="O17" s="1111" t="s">
        <v>1499</v>
      </c>
      <c r="P17" s="1112"/>
      <c r="Q17" s="1112"/>
      <c r="R17" s="1112"/>
      <c r="S17" s="1112"/>
      <c r="T17" s="1112"/>
      <c r="U17" s="1112"/>
      <c r="V17" s="1112"/>
      <c r="W17" s="1112"/>
      <c r="X17" s="1112"/>
      <c r="Y17" s="1112"/>
      <c r="Z17" s="1112"/>
      <c r="AA17" s="1112"/>
      <c r="AB17" s="1112"/>
      <c r="AC17" s="1112"/>
      <c r="AD17" s="1112"/>
      <c r="AE17" s="1112"/>
      <c r="AF17" s="1112"/>
      <c r="AG17" s="1112"/>
      <c r="AH17" s="1112"/>
      <c r="AI17" s="1112"/>
      <c r="AJ17" s="1112">
        <v>25000</v>
      </c>
      <c r="AK17" s="1112"/>
      <c r="AL17" s="1112"/>
      <c r="AM17" s="1112"/>
      <c r="AN17" s="1112"/>
      <c r="AO17" s="1112"/>
      <c r="AP17" s="1112"/>
      <c r="AQ17" s="1112"/>
      <c r="AR17" s="1112"/>
      <c r="AS17" s="1112"/>
      <c r="AT17" s="1112"/>
      <c r="AU17" s="1112"/>
      <c r="AV17" s="1112"/>
      <c r="AW17" s="1112"/>
      <c r="AX17" s="1112"/>
      <c r="AY17" s="1112"/>
    </row>
    <row r="18" spans="1:51" ht="19.5" customHeight="1">
      <c r="A18" s="1118" t="s">
        <v>755</v>
      </c>
      <c r="B18" s="1119"/>
      <c r="C18" s="1119"/>
      <c r="D18" s="1119"/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  <c r="O18" s="1111" t="s">
        <v>1501</v>
      </c>
      <c r="P18" s="1112"/>
      <c r="Q18" s="1112"/>
      <c r="R18" s="1112"/>
      <c r="S18" s="1112"/>
      <c r="T18" s="1112">
        <v>17780</v>
      </c>
      <c r="U18" s="1112"/>
      <c r="V18" s="1112"/>
      <c r="W18" s="1112"/>
      <c r="X18" s="1112"/>
      <c r="Y18" s="1112"/>
      <c r="Z18" s="1112"/>
      <c r="AA18" s="1112"/>
      <c r="AB18" s="1112"/>
      <c r="AC18" s="1112"/>
      <c r="AD18" s="1112"/>
      <c r="AE18" s="1112"/>
      <c r="AF18" s="1112">
        <v>8982</v>
      </c>
      <c r="AG18" s="1112"/>
      <c r="AH18" s="1112"/>
      <c r="AI18" s="1112"/>
      <c r="AJ18" s="1112"/>
      <c r="AK18" s="1112"/>
      <c r="AL18" s="1112"/>
      <c r="AM18" s="1112"/>
      <c r="AN18" s="1112"/>
      <c r="AO18" s="1112"/>
      <c r="AP18" s="1112"/>
      <c r="AQ18" s="1112"/>
      <c r="AR18" s="1112"/>
      <c r="AS18" s="1112"/>
      <c r="AT18" s="1112"/>
      <c r="AU18" s="1112"/>
      <c r="AV18" s="1112"/>
      <c r="AW18" s="1112"/>
      <c r="AX18" s="1112"/>
      <c r="AY18" s="1112"/>
    </row>
    <row r="19" spans="1:51" ht="19.5" customHeight="1">
      <c r="A19" s="1109" t="s">
        <v>756</v>
      </c>
      <c r="B19" s="1110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1" t="s">
        <v>1503</v>
      </c>
      <c r="P19" s="1112"/>
      <c r="Q19" s="1112"/>
      <c r="R19" s="1112"/>
      <c r="S19" s="1112"/>
      <c r="T19" s="1112"/>
      <c r="U19" s="1112"/>
      <c r="V19" s="1112"/>
      <c r="W19" s="1112"/>
      <c r="X19" s="1112"/>
      <c r="Y19" s="1112"/>
      <c r="Z19" s="1112"/>
      <c r="AA19" s="1112"/>
      <c r="AB19" s="1112"/>
      <c r="AC19" s="1112"/>
      <c r="AD19" s="1112"/>
      <c r="AE19" s="1112"/>
      <c r="AF19" s="1112"/>
      <c r="AG19" s="1112"/>
      <c r="AH19" s="1112"/>
      <c r="AI19" s="1112"/>
      <c r="AJ19" s="1112"/>
      <c r="AK19" s="1112"/>
      <c r="AL19" s="1112"/>
      <c r="AM19" s="1112"/>
      <c r="AN19" s="1112"/>
      <c r="AO19" s="1112"/>
      <c r="AP19" s="1112"/>
      <c r="AQ19" s="1112"/>
      <c r="AR19" s="1112"/>
      <c r="AS19" s="1112"/>
      <c r="AT19" s="1112"/>
      <c r="AU19" s="1112"/>
      <c r="AV19" s="1112"/>
      <c r="AW19" s="1112"/>
      <c r="AX19" s="1112"/>
      <c r="AY19" s="1112"/>
    </row>
    <row r="20" spans="1:51" s="1065" customFormat="1" ht="26.25" customHeight="1">
      <c r="A20" s="1120" t="s">
        <v>757</v>
      </c>
      <c r="B20" s="1121"/>
      <c r="C20" s="1121"/>
      <c r="D20" s="1121"/>
      <c r="E20" s="1121"/>
      <c r="F20" s="1121"/>
      <c r="G20" s="1121"/>
      <c r="H20" s="1121"/>
      <c r="I20" s="1121"/>
      <c r="J20" s="1121"/>
      <c r="K20" s="1121"/>
      <c r="L20" s="1121"/>
      <c r="M20" s="1121"/>
      <c r="N20" s="1121"/>
      <c r="O20" s="1111" t="s">
        <v>1505</v>
      </c>
      <c r="P20" s="1122" t="s">
        <v>1853</v>
      </c>
      <c r="Q20" s="1123"/>
      <c r="R20" s="1123"/>
      <c r="S20" s="1123"/>
      <c r="T20" s="1122" t="s">
        <v>1853</v>
      </c>
      <c r="U20" s="1123"/>
      <c r="V20" s="1123"/>
      <c r="W20" s="1123"/>
      <c r="X20" s="1122" t="s">
        <v>1853</v>
      </c>
      <c r="Y20" s="1123"/>
      <c r="Z20" s="1123"/>
      <c r="AA20" s="1123"/>
      <c r="AB20" s="1122" t="s">
        <v>1853</v>
      </c>
      <c r="AC20" s="1123"/>
      <c r="AD20" s="1123"/>
      <c r="AE20" s="1123"/>
      <c r="AF20" s="1122" t="s">
        <v>1853</v>
      </c>
      <c r="AG20" s="1123"/>
      <c r="AH20" s="1123"/>
      <c r="AI20" s="1123"/>
      <c r="AJ20" s="1122" t="s">
        <v>1853</v>
      </c>
      <c r="AK20" s="1123"/>
      <c r="AL20" s="1123"/>
      <c r="AM20" s="1123"/>
      <c r="AN20" s="1122" t="s">
        <v>1853</v>
      </c>
      <c r="AO20" s="1123"/>
      <c r="AP20" s="1123"/>
      <c r="AQ20" s="1123"/>
      <c r="AR20" s="1122" t="s">
        <v>1853</v>
      </c>
      <c r="AS20" s="1123"/>
      <c r="AT20" s="1123"/>
      <c r="AU20" s="1123"/>
      <c r="AV20" s="1122" t="s">
        <v>1853</v>
      </c>
      <c r="AW20" s="1123"/>
      <c r="AX20" s="1123"/>
      <c r="AY20" s="1123"/>
    </row>
    <row r="21" spans="1:51" ht="26.25" customHeight="1">
      <c r="A21" s="1120" t="s">
        <v>758</v>
      </c>
      <c r="B21" s="1121"/>
      <c r="C21" s="1121"/>
      <c r="D21" s="1121"/>
      <c r="E21" s="1121"/>
      <c r="F21" s="1121"/>
      <c r="G21" s="1121"/>
      <c r="H21" s="1121"/>
      <c r="I21" s="1121"/>
      <c r="J21" s="1121"/>
      <c r="K21" s="1121"/>
      <c r="L21" s="1121"/>
      <c r="M21" s="1121"/>
      <c r="N21" s="1121"/>
      <c r="O21" s="1111" t="s">
        <v>1507</v>
      </c>
      <c r="P21" s="1122" t="s">
        <v>1853</v>
      </c>
      <c r="Q21" s="1123"/>
      <c r="R21" s="1123"/>
      <c r="S21" s="1123"/>
      <c r="T21" s="1122" t="s">
        <v>1853</v>
      </c>
      <c r="U21" s="1123"/>
      <c r="V21" s="1123"/>
      <c r="W21" s="1123"/>
      <c r="X21" s="1122" t="s">
        <v>1853</v>
      </c>
      <c r="Y21" s="1123"/>
      <c r="Z21" s="1123"/>
      <c r="AA21" s="1123"/>
      <c r="AB21" s="1122" t="s">
        <v>1853</v>
      </c>
      <c r="AC21" s="1123"/>
      <c r="AD21" s="1123"/>
      <c r="AE21" s="1123"/>
      <c r="AF21" s="1122" t="s">
        <v>1853</v>
      </c>
      <c r="AG21" s="1123"/>
      <c r="AH21" s="1123"/>
      <c r="AI21" s="1123"/>
      <c r="AJ21" s="1122" t="s">
        <v>1853</v>
      </c>
      <c r="AK21" s="1123"/>
      <c r="AL21" s="1123"/>
      <c r="AM21" s="1123"/>
      <c r="AN21" s="1122" t="s">
        <v>1853</v>
      </c>
      <c r="AO21" s="1123"/>
      <c r="AP21" s="1123"/>
      <c r="AQ21" s="1123"/>
      <c r="AR21" s="1122" t="s">
        <v>1853</v>
      </c>
      <c r="AS21" s="1123"/>
      <c r="AT21" s="1123"/>
      <c r="AU21" s="1123"/>
      <c r="AV21" s="1122" t="s">
        <v>1853</v>
      </c>
      <c r="AW21" s="1123"/>
      <c r="AX21" s="1123"/>
      <c r="AY21" s="1123"/>
    </row>
    <row r="22" spans="1:51" ht="39" customHeight="1">
      <c r="A22" s="1120" t="s">
        <v>759</v>
      </c>
      <c r="B22" s="1121"/>
      <c r="C22" s="1121"/>
      <c r="D22" s="1121"/>
      <c r="E22" s="1121"/>
      <c r="F22" s="1121"/>
      <c r="G22" s="1121"/>
      <c r="H22" s="1121"/>
      <c r="I22" s="1121"/>
      <c r="J22" s="1121"/>
      <c r="K22" s="1121"/>
      <c r="L22" s="1121"/>
      <c r="M22" s="1121"/>
      <c r="N22" s="1121"/>
      <c r="O22" s="1111" t="s">
        <v>1509</v>
      </c>
      <c r="P22" s="1122" t="s">
        <v>1853</v>
      </c>
      <c r="Q22" s="1123"/>
      <c r="R22" s="1123"/>
      <c r="S22" s="1123"/>
      <c r="T22" s="1122" t="s">
        <v>1853</v>
      </c>
      <c r="U22" s="1123"/>
      <c r="V22" s="1123"/>
      <c r="W22" s="1123"/>
      <c r="X22" s="1122" t="s">
        <v>1853</v>
      </c>
      <c r="Y22" s="1123"/>
      <c r="Z22" s="1123"/>
      <c r="AA22" s="1123"/>
      <c r="AB22" s="1122" t="s">
        <v>1853</v>
      </c>
      <c r="AC22" s="1123"/>
      <c r="AD22" s="1123"/>
      <c r="AE22" s="1123"/>
      <c r="AF22" s="1122" t="s">
        <v>1853</v>
      </c>
      <c r="AG22" s="1123"/>
      <c r="AH22" s="1123"/>
      <c r="AI22" s="1123"/>
      <c r="AJ22" s="1122" t="s">
        <v>1853</v>
      </c>
      <c r="AK22" s="1123"/>
      <c r="AL22" s="1123"/>
      <c r="AM22" s="1123"/>
      <c r="AN22" s="1122" t="s">
        <v>1853</v>
      </c>
      <c r="AO22" s="1123"/>
      <c r="AP22" s="1123"/>
      <c r="AQ22" s="1123"/>
      <c r="AR22" s="1122" t="s">
        <v>1853</v>
      </c>
      <c r="AS22" s="1123"/>
      <c r="AT22" s="1123"/>
      <c r="AU22" s="1123"/>
      <c r="AV22" s="1122" t="s">
        <v>1853</v>
      </c>
      <c r="AW22" s="1123"/>
      <c r="AX22" s="1123"/>
      <c r="AY22" s="1123"/>
    </row>
    <row r="23" spans="1:51" ht="40.5" customHeight="1">
      <c r="A23" s="1120" t="s">
        <v>760</v>
      </c>
      <c r="B23" s="1121"/>
      <c r="C23" s="1121"/>
      <c r="D23" s="1121"/>
      <c r="E23" s="1121"/>
      <c r="F23" s="1121"/>
      <c r="G23" s="1121"/>
      <c r="H23" s="1121"/>
      <c r="I23" s="1121"/>
      <c r="J23" s="1121"/>
      <c r="K23" s="1121"/>
      <c r="L23" s="1121"/>
      <c r="M23" s="1121"/>
      <c r="N23" s="1121"/>
      <c r="O23" s="1111" t="s">
        <v>1511</v>
      </c>
      <c r="P23" s="1122" t="s">
        <v>1853</v>
      </c>
      <c r="Q23" s="1123"/>
      <c r="R23" s="1123"/>
      <c r="S23" s="1123"/>
      <c r="T23" s="1122" t="s">
        <v>1853</v>
      </c>
      <c r="U23" s="1123"/>
      <c r="V23" s="1123"/>
      <c r="W23" s="1123"/>
      <c r="X23" s="1122" t="s">
        <v>1853</v>
      </c>
      <c r="Y23" s="1123"/>
      <c r="Z23" s="1123"/>
      <c r="AA23" s="1123"/>
      <c r="AB23" s="1122" t="s">
        <v>1853</v>
      </c>
      <c r="AC23" s="1123"/>
      <c r="AD23" s="1123"/>
      <c r="AE23" s="1123"/>
      <c r="AF23" s="1122" t="s">
        <v>1853</v>
      </c>
      <c r="AG23" s="1123"/>
      <c r="AH23" s="1123"/>
      <c r="AI23" s="1123"/>
      <c r="AJ23" s="1122" t="s">
        <v>1853</v>
      </c>
      <c r="AK23" s="1123"/>
      <c r="AL23" s="1123"/>
      <c r="AM23" s="1123"/>
      <c r="AN23" s="1122" t="s">
        <v>1853</v>
      </c>
      <c r="AO23" s="1123"/>
      <c r="AP23" s="1123"/>
      <c r="AQ23" s="1123"/>
      <c r="AR23" s="1122" t="s">
        <v>1853</v>
      </c>
      <c r="AS23" s="1123"/>
      <c r="AT23" s="1123"/>
      <c r="AU23" s="1123"/>
      <c r="AV23" s="1122" t="s">
        <v>1853</v>
      </c>
      <c r="AW23" s="1123"/>
      <c r="AX23" s="1123"/>
      <c r="AY23" s="1123"/>
    </row>
    <row r="24" spans="1:51" ht="26.25" customHeight="1">
      <c r="A24" s="1124" t="s">
        <v>761</v>
      </c>
      <c r="B24" s="1125"/>
      <c r="C24" s="1125"/>
      <c r="D24" s="1125"/>
      <c r="E24" s="1125"/>
      <c r="F24" s="1125"/>
      <c r="G24" s="1125"/>
      <c r="H24" s="1125"/>
      <c r="I24" s="1125"/>
      <c r="J24" s="1125"/>
      <c r="K24" s="1125"/>
      <c r="L24" s="1125"/>
      <c r="M24" s="1125"/>
      <c r="N24" s="1125"/>
      <c r="O24" s="1111" t="s">
        <v>1513</v>
      </c>
      <c r="P24" s="1122" t="s">
        <v>1853</v>
      </c>
      <c r="Q24" s="1123"/>
      <c r="R24" s="1123"/>
      <c r="S24" s="1123"/>
      <c r="T24" s="1122" t="s">
        <v>1853</v>
      </c>
      <c r="U24" s="1123"/>
      <c r="V24" s="1123"/>
      <c r="W24" s="1123"/>
      <c r="X24" s="1122" t="s">
        <v>1853</v>
      </c>
      <c r="Y24" s="1123"/>
      <c r="Z24" s="1123"/>
      <c r="AA24" s="1123"/>
      <c r="AB24" s="1122" t="s">
        <v>1853</v>
      </c>
      <c r="AC24" s="1123"/>
      <c r="AD24" s="1123"/>
      <c r="AE24" s="1123"/>
      <c r="AF24" s="1122" t="s">
        <v>1853</v>
      </c>
      <c r="AG24" s="1123"/>
      <c r="AH24" s="1123"/>
      <c r="AI24" s="1123"/>
      <c r="AJ24" s="1122" t="s">
        <v>1853</v>
      </c>
      <c r="AK24" s="1123"/>
      <c r="AL24" s="1123"/>
      <c r="AM24" s="1123"/>
      <c r="AN24" s="1122" t="s">
        <v>1853</v>
      </c>
      <c r="AO24" s="1123"/>
      <c r="AP24" s="1123"/>
      <c r="AQ24" s="1123"/>
      <c r="AR24" s="1122" t="s">
        <v>1853</v>
      </c>
      <c r="AS24" s="1123"/>
      <c r="AT24" s="1123"/>
      <c r="AU24" s="1123"/>
      <c r="AV24" s="1122" t="s">
        <v>1853</v>
      </c>
      <c r="AW24" s="1123"/>
      <c r="AX24" s="1123"/>
      <c r="AY24" s="1123"/>
    </row>
    <row r="25" spans="1:51" ht="26.25" customHeight="1">
      <c r="A25" s="1124" t="s">
        <v>762</v>
      </c>
      <c r="B25" s="1125"/>
      <c r="C25" s="1125"/>
      <c r="D25" s="1125"/>
      <c r="E25" s="1125"/>
      <c r="F25" s="1125"/>
      <c r="G25" s="1125"/>
      <c r="H25" s="1125"/>
      <c r="I25" s="1125"/>
      <c r="J25" s="1125"/>
      <c r="K25" s="1125"/>
      <c r="L25" s="1125"/>
      <c r="M25" s="1125"/>
      <c r="N25" s="1125"/>
      <c r="O25" s="1111" t="s">
        <v>1515</v>
      </c>
      <c r="P25" s="1122" t="s">
        <v>1853</v>
      </c>
      <c r="Q25" s="1123"/>
      <c r="R25" s="1123"/>
      <c r="S25" s="1123"/>
      <c r="T25" s="1122" t="s">
        <v>1853</v>
      </c>
      <c r="U25" s="1123"/>
      <c r="V25" s="1123"/>
      <c r="W25" s="1123"/>
      <c r="X25" s="1122" t="s">
        <v>1853</v>
      </c>
      <c r="Y25" s="1123"/>
      <c r="Z25" s="1123"/>
      <c r="AA25" s="1123"/>
      <c r="AB25" s="1122" t="s">
        <v>1853</v>
      </c>
      <c r="AC25" s="1123"/>
      <c r="AD25" s="1123"/>
      <c r="AE25" s="1123"/>
      <c r="AF25" s="1122" t="s">
        <v>1853</v>
      </c>
      <c r="AG25" s="1123"/>
      <c r="AH25" s="1123"/>
      <c r="AI25" s="1123"/>
      <c r="AJ25" s="1122" t="s">
        <v>1853</v>
      </c>
      <c r="AK25" s="1123"/>
      <c r="AL25" s="1123"/>
      <c r="AM25" s="1123"/>
      <c r="AN25" s="1122" t="s">
        <v>1853</v>
      </c>
      <c r="AO25" s="1123"/>
      <c r="AP25" s="1123"/>
      <c r="AQ25" s="1123"/>
      <c r="AR25" s="1122" t="s">
        <v>1853</v>
      </c>
      <c r="AS25" s="1123"/>
      <c r="AT25" s="1123"/>
      <c r="AU25" s="1123"/>
      <c r="AV25" s="1122" t="s">
        <v>1853</v>
      </c>
      <c r="AW25" s="1123"/>
      <c r="AX25" s="1123"/>
      <c r="AY25" s="1123"/>
    </row>
    <row r="26" spans="1:51" ht="26.25" customHeight="1">
      <c r="A26" s="1124" t="s">
        <v>763</v>
      </c>
      <c r="B26" s="1125"/>
      <c r="C26" s="1125"/>
      <c r="D26" s="1125"/>
      <c r="E26" s="1125"/>
      <c r="F26" s="1125"/>
      <c r="G26" s="1125"/>
      <c r="H26" s="1125"/>
      <c r="I26" s="1125"/>
      <c r="J26" s="1125"/>
      <c r="K26" s="1125"/>
      <c r="L26" s="1125"/>
      <c r="M26" s="1125"/>
      <c r="N26" s="1125"/>
      <c r="O26" s="1111" t="s">
        <v>1517</v>
      </c>
      <c r="P26" s="1122" t="s">
        <v>1853</v>
      </c>
      <c r="Q26" s="1123"/>
      <c r="R26" s="1123"/>
      <c r="S26" s="1123"/>
      <c r="T26" s="1122" t="s">
        <v>1853</v>
      </c>
      <c r="U26" s="1123"/>
      <c r="V26" s="1123"/>
      <c r="W26" s="1123"/>
      <c r="X26" s="1122" t="s">
        <v>1853</v>
      </c>
      <c r="Y26" s="1123"/>
      <c r="Z26" s="1123"/>
      <c r="AA26" s="1123"/>
      <c r="AB26" s="1122" t="s">
        <v>1853</v>
      </c>
      <c r="AC26" s="1123"/>
      <c r="AD26" s="1123"/>
      <c r="AE26" s="1123"/>
      <c r="AF26" s="1122" t="s">
        <v>1853</v>
      </c>
      <c r="AG26" s="1123"/>
      <c r="AH26" s="1123"/>
      <c r="AI26" s="1123"/>
      <c r="AJ26" s="1122" t="s">
        <v>1853</v>
      </c>
      <c r="AK26" s="1123"/>
      <c r="AL26" s="1123"/>
      <c r="AM26" s="1123"/>
      <c r="AN26" s="1122" t="s">
        <v>1853</v>
      </c>
      <c r="AO26" s="1123"/>
      <c r="AP26" s="1123"/>
      <c r="AQ26" s="1123"/>
      <c r="AR26" s="1122" t="s">
        <v>1853</v>
      </c>
      <c r="AS26" s="1123"/>
      <c r="AT26" s="1123"/>
      <c r="AU26" s="1123"/>
      <c r="AV26" s="1122" t="s">
        <v>1853</v>
      </c>
      <c r="AW26" s="1123"/>
      <c r="AX26" s="1123"/>
      <c r="AY26" s="1123"/>
    </row>
    <row r="27" spans="1:51" ht="26.25" customHeight="1">
      <c r="A27" s="1124" t="s">
        <v>764</v>
      </c>
      <c r="B27" s="1125"/>
      <c r="C27" s="1125"/>
      <c r="D27" s="1125"/>
      <c r="E27" s="1125"/>
      <c r="F27" s="1125"/>
      <c r="G27" s="1125"/>
      <c r="H27" s="1125"/>
      <c r="I27" s="1125"/>
      <c r="J27" s="1125"/>
      <c r="K27" s="1125"/>
      <c r="L27" s="1125"/>
      <c r="M27" s="1125"/>
      <c r="N27" s="1125"/>
      <c r="O27" s="1111" t="s">
        <v>1519</v>
      </c>
      <c r="P27" s="1122" t="s">
        <v>1853</v>
      </c>
      <c r="Q27" s="1123"/>
      <c r="R27" s="1123"/>
      <c r="S27" s="1123"/>
      <c r="T27" s="1122" t="s">
        <v>1853</v>
      </c>
      <c r="U27" s="1123"/>
      <c r="V27" s="1123"/>
      <c r="W27" s="1123"/>
      <c r="X27" s="1122" t="s">
        <v>1853</v>
      </c>
      <c r="Y27" s="1123"/>
      <c r="Z27" s="1123"/>
      <c r="AA27" s="1123"/>
      <c r="AB27" s="1122" t="s">
        <v>1853</v>
      </c>
      <c r="AC27" s="1123"/>
      <c r="AD27" s="1123"/>
      <c r="AE27" s="1123"/>
      <c r="AF27" s="1122" t="s">
        <v>1853</v>
      </c>
      <c r="AG27" s="1123"/>
      <c r="AH27" s="1123"/>
      <c r="AI27" s="1123"/>
      <c r="AJ27" s="1122" t="s">
        <v>1853</v>
      </c>
      <c r="AK27" s="1123"/>
      <c r="AL27" s="1123"/>
      <c r="AM27" s="1123"/>
      <c r="AN27" s="1122" t="s">
        <v>1853</v>
      </c>
      <c r="AO27" s="1123"/>
      <c r="AP27" s="1123"/>
      <c r="AQ27" s="1123"/>
      <c r="AR27" s="1122" t="s">
        <v>1853</v>
      </c>
      <c r="AS27" s="1123"/>
      <c r="AT27" s="1123"/>
      <c r="AU27" s="1123"/>
      <c r="AV27" s="1122" t="s">
        <v>1853</v>
      </c>
      <c r="AW27" s="1123"/>
      <c r="AX27" s="1123"/>
      <c r="AY27" s="1123"/>
    </row>
    <row r="28" spans="1:51" ht="26.25" customHeight="1">
      <c r="A28" s="1124" t="s">
        <v>765</v>
      </c>
      <c r="B28" s="1125"/>
      <c r="C28" s="1125"/>
      <c r="D28" s="1125"/>
      <c r="E28" s="1125"/>
      <c r="F28" s="1125"/>
      <c r="G28" s="1125"/>
      <c r="H28" s="1125"/>
      <c r="I28" s="1125"/>
      <c r="J28" s="1125"/>
      <c r="K28" s="1125"/>
      <c r="L28" s="1125"/>
      <c r="M28" s="1125"/>
      <c r="N28" s="1125"/>
      <c r="O28" s="1111" t="s">
        <v>1521</v>
      </c>
      <c r="P28" s="1122" t="s">
        <v>1853</v>
      </c>
      <c r="Q28" s="1123"/>
      <c r="R28" s="1123"/>
      <c r="S28" s="1123"/>
      <c r="T28" s="1122" t="s">
        <v>1853</v>
      </c>
      <c r="U28" s="1123"/>
      <c r="V28" s="1123"/>
      <c r="W28" s="1123"/>
      <c r="X28" s="1122" t="s">
        <v>1853</v>
      </c>
      <c r="Y28" s="1123"/>
      <c r="Z28" s="1123"/>
      <c r="AA28" s="1123"/>
      <c r="AB28" s="1122" t="s">
        <v>1853</v>
      </c>
      <c r="AC28" s="1123"/>
      <c r="AD28" s="1123"/>
      <c r="AE28" s="1123"/>
      <c r="AF28" s="1122" t="s">
        <v>1853</v>
      </c>
      <c r="AG28" s="1123"/>
      <c r="AH28" s="1123"/>
      <c r="AI28" s="1123"/>
      <c r="AJ28" s="1122" t="s">
        <v>1853</v>
      </c>
      <c r="AK28" s="1123"/>
      <c r="AL28" s="1123"/>
      <c r="AM28" s="1123"/>
      <c r="AN28" s="1122" t="s">
        <v>1853</v>
      </c>
      <c r="AO28" s="1123"/>
      <c r="AP28" s="1123"/>
      <c r="AQ28" s="1123"/>
      <c r="AR28" s="1122" t="s">
        <v>1853</v>
      </c>
      <c r="AS28" s="1123"/>
      <c r="AT28" s="1123"/>
      <c r="AU28" s="1123"/>
      <c r="AV28" s="1122" t="s">
        <v>1853</v>
      </c>
      <c r="AW28" s="1123"/>
      <c r="AX28" s="1123"/>
      <c r="AY28" s="1123"/>
    </row>
    <row r="29" spans="1:51" s="1133" customFormat="1" ht="28.5" customHeight="1">
      <c r="A29" s="1135" t="s">
        <v>1418</v>
      </c>
      <c r="B29" s="1135"/>
      <c r="C29" s="1135"/>
      <c r="D29" s="1135"/>
      <c r="E29" s="1135"/>
      <c r="F29" s="1135"/>
      <c r="G29" s="1135"/>
      <c r="H29" s="1135"/>
      <c r="I29" s="1135"/>
      <c r="J29" s="1135"/>
      <c r="K29" s="1135"/>
      <c r="L29" s="1135"/>
      <c r="M29" s="1135"/>
      <c r="N29" s="1135"/>
      <c r="O29" s="1136" t="s">
        <v>1581</v>
      </c>
      <c r="P29" s="1112"/>
      <c r="Q29" s="1112"/>
      <c r="R29" s="1112"/>
      <c r="S29" s="1112"/>
      <c r="T29" s="1112"/>
      <c r="U29" s="1112"/>
      <c r="V29" s="1112"/>
      <c r="W29" s="1112"/>
      <c r="X29" s="1112"/>
      <c r="Y29" s="1112"/>
      <c r="Z29" s="1112"/>
      <c r="AA29" s="1112"/>
      <c r="AB29" s="1112"/>
      <c r="AC29" s="1112"/>
      <c r="AD29" s="1112"/>
      <c r="AE29" s="1112"/>
      <c r="AF29" s="1112"/>
      <c r="AG29" s="1112"/>
      <c r="AH29" s="1112"/>
      <c r="AI29" s="1112"/>
      <c r="AJ29" s="1112"/>
      <c r="AK29" s="1112"/>
      <c r="AL29" s="1112"/>
      <c r="AM29" s="1112"/>
      <c r="AN29" s="1112"/>
      <c r="AO29" s="1112"/>
      <c r="AP29" s="1112"/>
      <c r="AQ29" s="1112"/>
      <c r="AR29" s="1112"/>
      <c r="AS29" s="1112"/>
      <c r="AT29" s="1112"/>
      <c r="AU29" s="1112"/>
      <c r="AV29" s="1112"/>
      <c r="AW29" s="1112"/>
      <c r="AX29" s="1112"/>
      <c r="AY29" s="1112"/>
    </row>
    <row r="30" spans="1:51" s="1129" customFormat="1" ht="29.25" customHeight="1">
      <c r="A30" s="1128" t="s">
        <v>766</v>
      </c>
      <c r="B30" s="1128"/>
      <c r="C30" s="1128"/>
      <c r="D30" s="1128"/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  <c r="O30" s="1111" t="s">
        <v>1583</v>
      </c>
      <c r="P30" s="1112"/>
      <c r="Q30" s="1112"/>
      <c r="R30" s="1112"/>
      <c r="S30" s="1112"/>
      <c r="T30" s="1112"/>
      <c r="U30" s="1112"/>
      <c r="V30" s="1112"/>
      <c r="W30" s="1112"/>
      <c r="X30" s="1112"/>
      <c r="Y30" s="1112"/>
      <c r="Z30" s="1112"/>
      <c r="AA30" s="1112"/>
      <c r="AB30" s="1112"/>
      <c r="AC30" s="1112"/>
      <c r="AD30" s="1112"/>
      <c r="AE30" s="1112"/>
      <c r="AF30" s="1112"/>
      <c r="AG30" s="1112"/>
      <c r="AH30" s="1112"/>
      <c r="AI30" s="1112"/>
      <c r="AJ30" s="1112"/>
      <c r="AK30" s="1112"/>
      <c r="AL30" s="1112"/>
      <c r="AM30" s="1112"/>
      <c r="AN30" s="1112"/>
      <c r="AO30" s="1112"/>
      <c r="AP30" s="1112"/>
      <c r="AQ30" s="1112"/>
      <c r="AR30" s="1112"/>
      <c r="AS30" s="1112"/>
      <c r="AT30" s="1112"/>
      <c r="AU30" s="1112"/>
      <c r="AV30" s="1112"/>
      <c r="AW30" s="1112"/>
      <c r="AX30" s="1112"/>
      <c r="AY30" s="1112"/>
    </row>
    <row r="31" spans="1:51" s="1127" customFormat="1" ht="28.5" customHeight="1">
      <c r="A31" s="1130" t="s">
        <v>1419</v>
      </c>
      <c r="B31" s="1130"/>
      <c r="C31" s="1130"/>
      <c r="D31" s="1130"/>
      <c r="E31" s="1130"/>
      <c r="F31" s="1130"/>
      <c r="G31" s="1130"/>
      <c r="H31" s="1130"/>
      <c r="I31" s="1130"/>
      <c r="J31" s="1130"/>
      <c r="K31" s="1130"/>
      <c r="L31" s="1130"/>
      <c r="M31" s="1130"/>
      <c r="N31" s="1130"/>
      <c r="O31" s="1115" t="s">
        <v>1585</v>
      </c>
      <c r="P31" s="1116">
        <f>SUM(P29:S30)</f>
        <v>0</v>
      </c>
      <c r="Q31" s="1116"/>
      <c r="R31" s="1116"/>
      <c r="S31" s="1116"/>
      <c r="T31" s="1116">
        <f>SUM(T29:W30)</f>
        <v>0</v>
      </c>
      <c r="U31" s="1116"/>
      <c r="V31" s="1116"/>
      <c r="W31" s="1116"/>
      <c r="X31" s="1116">
        <f>SUM(X29:AA30)</f>
        <v>0</v>
      </c>
      <c r="Y31" s="1116"/>
      <c r="Z31" s="1116"/>
      <c r="AA31" s="1116"/>
      <c r="AB31" s="1116">
        <f>SUM(AB29:AE30)</f>
        <v>0</v>
      </c>
      <c r="AC31" s="1116"/>
      <c r="AD31" s="1116"/>
      <c r="AE31" s="1116"/>
      <c r="AF31" s="1116">
        <f>SUM(AF29:AI30)</f>
        <v>0</v>
      </c>
      <c r="AG31" s="1116"/>
      <c r="AH31" s="1116"/>
      <c r="AI31" s="1116"/>
      <c r="AJ31" s="1116">
        <f>SUM(AJ29:AM30)</f>
        <v>0</v>
      </c>
      <c r="AK31" s="1116"/>
      <c r="AL31" s="1116"/>
      <c r="AM31" s="1116"/>
      <c r="AN31" s="1116">
        <f>SUM(AN29:AQ30)</f>
        <v>0</v>
      </c>
      <c r="AO31" s="1116"/>
      <c r="AP31" s="1116"/>
      <c r="AQ31" s="1116"/>
      <c r="AR31" s="1116">
        <f>SUM(AR29:AU30)</f>
        <v>0</v>
      </c>
      <c r="AS31" s="1116"/>
      <c r="AT31" s="1116"/>
      <c r="AU31" s="1116"/>
      <c r="AV31" s="1116">
        <f>SUM(AV29:AY30)</f>
        <v>0</v>
      </c>
      <c r="AW31" s="1116"/>
      <c r="AX31" s="1116"/>
      <c r="AY31" s="1116"/>
    </row>
    <row r="32" spans="1:51" s="1129" customFormat="1" ht="25.5" customHeight="1">
      <c r="A32" s="1131" t="s">
        <v>767</v>
      </c>
      <c r="B32" s="1131"/>
      <c r="C32" s="1131"/>
      <c r="D32" s="1131"/>
      <c r="E32" s="1131"/>
      <c r="F32" s="1131"/>
      <c r="G32" s="1131"/>
      <c r="H32" s="1131"/>
      <c r="I32" s="1131"/>
      <c r="J32" s="1131"/>
      <c r="K32" s="1131"/>
      <c r="L32" s="1131"/>
      <c r="M32" s="1131"/>
      <c r="N32" s="1131"/>
      <c r="O32" s="1111" t="s">
        <v>1587</v>
      </c>
      <c r="P32" s="1122" t="s">
        <v>1853</v>
      </c>
      <c r="Q32" s="1123"/>
      <c r="R32" s="1123"/>
      <c r="S32" s="1123"/>
      <c r="T32" s="1122" t="s">
        <v>1853</v>
      </c>
      <c r="U32" s="1123"/>
      <c r="V32" s="1123"/>
      <c r="W32" s="1123"/>
      <c r="X32" s="1122" t="s">
        <v>1853</v>
      </c>
      <c r="Y32" s="1123"/>
      <c r="Z32" s="1123"/>
      <c r="AA32" s="1123"/>
      <c r="AB32" s="1122" t="s">
        <v>1853</v>
      </c>
      <c r="AC32" s="1123"/>
      <c r="AD32" s="1123"/>
      <c r="AE32" s="1123"/>
      <c r="AF32" s="1122" t="s">
        <v>1853</v>
      </c>
      <c r="AG32" s="1123"/>
      <c r="AH32" s="1123"/>
      <c r="AI32" s="1123"/>
      <c r="AJ32" s="1122" t="s">
        <v>1853</v>
      </c>
      <c r="AK32" s="1123"/>
      <c r="AL32" s="1123"/>
      <c r="AM32" s="1123"/>
      <c r="AN32" s="1122" t="s">
        <v>1853</v>
      </c>
      <c r="AO32" s="1123"/>
      <c r="AP32" s="1123"/>
      <c r="AQ32" s="1123"/>
      <c r="AR32" s="1122" t="s">
        <v>1853</v>
      </c>
      <c r="AS32" s="1123"/>
      <c r="AT32" s="1123"/>
      <c r="AU32" s="1123"/>
      <c r="AV32" s="1122" t="s">
        <v>1853</v>
      </c>
      <c r="AW32" s="1123"/>
      <c r="AX32" s="1123"/>
      <c r="AY32" s="1123"/>
    </row>
    <row r="33" spans="1:51" s="1129" customFormat="1" ht="27" customHeight="1">
      <c r="A33" s="1131" t="s">
        <v>768</v>
      </c>
      <c r="B33" s="1131"/>
      <c r="C33" s="1131"/>
      <c r="D33" s="1131"/>
      <c r="E33" s="1131"/>
      <c r="F33" s="1131"/>
      <c r="G33" s="1131"/>
      <c r="H33" s="1131"/>
      <c r="I33" s="1131"/>
      <c r="J33" s="1131"/>
      <c r="K33" s="1131"/>
      <c r="L33" s="1131"/>
      <c r="M33" s="1131"/>
      <c r="N33" s="1131"/>
      <c r="O33" s="1111" t="s">
        <v>1589</v>
      </c>
      <c r="P33" s="1122" t="s">
        <v>1853</v>
      </c>
      <c r="Q33" s="1123"/>
      <c r="R33" s="1123"/>
      <c r="S33" s="1123"/>
      <c r="T33" s="1122" t="s">
        <v>1853</v>
      </c>
      <c r="U33" s="1123"/>
      <c r="V33" s="1123"/>
      <c r="W33" s="1123"/>
      <c r="X33" s="1122" t="s">
        <v>1853</v>
      </c>
      <c r="Y33" s="1123"/>
      <c r="Z33" s="1123"/>
      <c r="AA33" s="1123"/>
      <c r="AB33" s="1122" t="s">
        <v>1853</v>
      </c>
      <c r="AC33" s="1123"/>
      <c r="AD33" s="1123"/>
      <c r="AE33" s="1123"/>
      <c r="AF33" s="1122" t="s">
        <v>1853</v>
      </c>
      <c r="AG33" s="1123"/>
      <c r="AH33" s="1123"/>
      <c r="AI33" s="1123"/>
      <c r="AJ33" s="1122" t="s">
        <v>1853</v>
      </c>
      <c r="AK33" s="1123"/>
      <c r="AL33" s="1123"/>
      <c r="AM33" s="1123"/>
      <c r="AN33" s="1122" t="s">
        <v>1853</v>
      </c>
      <c r="AO33" s="1123"/>
      <c r="AP33" s="1123"/>
      <c r="AQ33" s="1123"/>
      <c r="AR33" s="1122" t="s">
        <v>1853</v>
      </c>
      <c r="AS33" s="1123"/>
      <c r="AT33" s="1123"/>
      <c r="AU33" s="1123"/>
      <c r="AV33" s="1122" t="s">
        <v>1853</v>
      </c>
      <c r="AW33" s="1123"/>
      <c r="AX33" s="1123"/>
      <c r="AY33" s="1123"/>
    </row>
    <row r="34" spans="1:51" s="1129" customFormat="1" ht="39" customHeight="1">
      <c r="A34" s="1131" t="s">
        <v>769</v>
      </c>
      <c r="B34" s="1131"/>
      <c r="C34" s="1131"/>
      <c r="D34" s="1131"/>
      <c r="E34" s="1131"/>
      <c r="F34" s="1131"/>
      <c r="G34" s="1131"/>
      <c r="H34" s="1131"/>
      <c r="I34" s="1131"/>
      <c r="J34" s="1131"/>
      <c r="K34" s="1131"/>
      <c r="L34" s="1131"/>
      <c r="M34" s="1131"/>
      <c r="N34" s="1131"/>
      <c r="O34" s="1111" t="s">
        <v>1591</v>
      </c>
      <c r="P34" s="1122" t="s">
        <v>1853</v>
      </c>
      <c r="Q34" s="1123"/>
      <c r="R34" s="1123"/>
      <c r="S34" s="1123"/>
      <c r="T34" s="1122" t="s">
        <v>1853</v>
      </c>
      <c r="U34" s="1123"/>
      <c r="V34" s="1123"/>
      <c r="W34" s="1123"/>
      <c r="X34" s="1122" t="s">
        <v>1853</v>
      </c>
      <c r="Y34" s="1123"/>
      <c r="Z34" s="1123"/>
      <c r="AA34" s="1123"/>
      <c r="AB34" s="1122" t="s">
        <v>1853</v>
      </c>
      <c r="AC34" s="1123"/>
      <c r="AD34" s="1123"/>
      <c r="AE34" s="1123"/>
      <c r="AF34" s="1122" t="s">
        <v>1853</v>
      </c>
      <c r="AG34" s="1123"/>
      <c r="AH34" s="1123"/>
      <c r="AI34" s="1123"/>
      <c r="AJ34" s="1122" t="s">
        <v>1853</v>
      </c>
      <c r="AK34" s="1123"/>
      <c r="AL34" s="1123"/>
      <c r="AM34" s="1123"/>
      <c r="AN34" s="1122" t="s">
        <v>1853</v>
      </c>
      <c r="AO34" s="1123"/>
      <c r="AP34" s="1123"/>
      <c r="AQ34" s="1123"/>
      <c r="AR34" s="1122" t="s">
        <v>1853</v>
      </c>
      <c r="AS34" s="1123"/>
      <c r="AT34" s="1123"/>
      <c r="AU34" s="1123"/>
      <c r="AV34" s="1122" t="s">
        <v>1853</v>
      </c>
      <c r="AW34" s="1123"/>
      <c r="AX34" s="1123"/>
      <c r="AY34" s="1123"/>
    </row>
    <row r="35" spans="1:51" s="1129" customFormat="1" ht="42" customHeight="1">
      <c r="A35" s="1131" t="s">
        <v>770</v>
      </c>
      <c r="B35" s="1131"/>
      <c r="C35" s="1131"/>
      <c r="D35" s="1131"/>
      <c r="E35" s="1131"/>
      <c r="F35" s="1131"/>
      <c r="G35" s="1131"/>
      <c r="H35" s="1131"/>
      <c r="I35" s="1131"/>
      <c r="J35" s="1131"/>
      <c r="K35" s="1131"/>
      <c r="L35" s="1131"/>
      <c r="M35" s="1131"/>
      <c r="N35" s="1131"/>
      <c r="O35" s="1111" t="s">
        <v>1594</v>
      </c>
      <c r="P35" s="1122" t="s">
        <v>1853</v>
      </c>
      <c r="Q35" s="1123"/>
      <c r="R35" s="1123"/>
      <c r="S35" s="1123"/>
      <c r="T35" s="1122" t="s">
        <v>1853</v>
      </c>
      <c r="U35" s="1123"/>
      <c r="V35" s="1123"/>
      <c r="W35" s="1123"/>
      <c r="X35" s="1122" t="s">
        <v>1853</v>
      </c>
      <c r="Y35" s="1123"/>
      <c r="Z35" s="1123"/>
      <c r="AA35" s="1123"/>
      <c r="AB35" s="1122" t="s">
        <v>1853</v>
      </c>
      <c r="AC35" s="1123"/>
      <c r="AD35" s="1123"/>
      <c r="AE35" s="1123"/>
      <c r="AF35" s="1122" t="s">
        <v>1853</v>
      </c>
      <c r="AG35" s="1123"/>
      <c r="AH35" s="1123"/>
      <c r="AI35" s="1123"/>
      <c r="AJ35" s="1122" t="s">
        <v>1853</v>
      </c>
      <c r="AK35" s="1123"/>
      <c r="AL35" s="1123"/>
      <c r="AM35" s="1123"/>
      <c r="AN35" s="1122" t="s">
        <v>1853</v>
      </c>
      <c r="AO35" s="1123"/>
      <c r="AP35" s="1123"/>
      <c r="AQ35" s="1123"/>
      <c r="AR35" s="1122" t="s">
        <v>1853</v>
      </c>
      <c r="AS35" s="1123"/>
      <c r="AT35" s="1123"/>
      <c r="AU35" s="1123"/>
      <c r="AV35" s="1122" t="s">
        <v>1853</v>
      </c>
      <c r="AW35" s="1123"/>
      <c r="AX35" s="1123"/>
      <c r="AY35" s="1123"/>
    </row>
    <row r="36" spans="1:51" s="1129" customFormat="1" ht="25.5" customHeight="1">
      <c r="A36" s="1131" t="s">
        <v>771</v>
      </c>
      <c r="B36" s="1131"/>
      <c r="C36" s="1131"/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11" t="s">
        <v>1596</v>
      </c>
      <c r="P36" s="1122" t="s">
        <v>1853</v>
      </c>
      <c r="Q36" s="1123"/>
      <c r="R36" s="1123"/>
      <c r="S36" s="1123"/>
      <c r="T36" s="1122" t="s">
        <v>1853</v>
      </c>
      <c r="U36" s="1123"/>
      <c r="V36" s="1123"/>
      <c r="W36" s="1123"/>
      <c r="X36" s="1122" t="s">
        <v>1853</v>
      </c>
      <c r="Y36" s="1123"/>
      <c r="Z36" s="1123"/>
      <c r="AA36" s="1123"/>
      <c r="AB36" s="1122" t="s">
        <v>1853</v>
      </c>
      <c r="AC36" s="1123"/>
      <c r="AD36" s="1123"/>
      <c r="AE36" s="1123"/>
      <c r="AF36" s="1122" t="s">
        <v>1853</v>
      </c>
      <c r="AG36" s="1123"/>
      <c r="AH36" s="1123"/>
      <c r="AI36" s="1123"/>
      <c r="AJ36" s="1122" t="s">
        <v>1853</v>
      </c>
      <c r="AK36" s="1123"/>
      <c r="AL36" s="1123"/>
      <c r="AM36" s="1123"/>
      <c r="AN36" s="1122" t="s">
        <v>1853</v>
      </c>
      <c r="AO36" s="1123"/>
      <c r="AP36" s="1123"/>
      <c r="AQ36" s="1123"/>
      <c r="AR36" s="1122" t="s">
        <v>1853</v>
      </c>
      <c r="AS36" s="1123"/>
      <c r="AT36" s="1123"/>
      <c r="AU36" s="1123"/>
      <c r="AV36" s="1122" t="s">
        <v>1853</v>
      </c>
      <c r="AW36" s="1123"/>
      <c r="AX36" s="1123"/>
      <c r="AY36" s="1123"/>
    </row>
    <row r="37" spans="1:51" s="1129" customFormat="1" ht="25.5" customHeight="1">
      <c r="A37" s="1131" t="s">
        <v>772</v>
      </c>
      <c r="B37" s="1131"/>
      <c r="C37" s="1131"/>
      <c r="D37" s="1131"/>
      <c r="E37" s="1131"/>
      <c r="F37" s="1131"/>
      <c r="G37" s="1131"/>
      <c r="H37" s="1131"/>
      <c r="I37" s="1131"/>
      <c r="J37" s="1131"/>
      <c r="K37" s="1131"/>
      <c r="L37" s="1131"/>
      <c r="M37" s="1131"/>
      <c r="N37" s="1131"/>
      <c r="O37" s="1111" t="s">
        <v>1598</v>
      </c>
      <c r="P37" s="1122" t="s">
        <v>1853</v>
      </c>
      <c r="Q37" s="1123"/>
      <c r="R37" s="1123"/>
      <c r="S37" s="1123"/>
      <c r="T37" s="1122" t="s">
        <v>1853</v>
      </c>
      <c r="U37" s="1123"/>
      <c r="V37" s="1123"/>
      <c r="W37" s="1123"/>
      <c r="X37" s="1122" t="s">
        <v>1853</v>
      </c>
      <c r="Y37" s="1123"/>
      <c r="Z37" s="1123"/>
      <c r="AA37" s="1123"/>
      <c r="AB37" s="1122" t="s">
        <v>1853</v>
      </c>
      <c r="AC37" s="1123"/>
      <c r="AD37" s="1123"/>
      <c r="AE37" s="1123"/>
      <c r="AF37" s="1122" t="s">
        <v>1853</v>
      </c>
      <c r="AG37" s="1123"/>
      <c r="AH37" s="1123"/>
      <c r="AI37" s="1123"/>
      <c r="AJ37" s="1122" t="s">
        <v>1853</v>
      </c>
      <c r="AK37" s="1123"/>
      <c r="AL37" s="1123"/>
      <c r="AM37" s="1123"/>
      <c r="AN37" s="1122" t="s">
        <v>1853</v>
      </c>
      <c r="AO37" s="1123"/>
      <c r="AP37" s="1123"/>
      <c r="AQ37" s="1123"/>
      <c r="AR37" s="1122" t="s">
        <v>1853</v>
      </c>
      <c r="AS37" s="1123"/>
      <c r="AT37" s="1123"/>
      <c r="AU37" s="1123"/>
      <c r="AV37" s="1122" t="s">
        <v>1853</v>
      </c>
      <c r="AW37" s="1123"/>
      <c r="AX37" s="1123"/>
      <c r="AY37" s="1123"/>
    </row>
    <row r="38" spans="1:51" s="1129" customFormat="1" ht="25.5" customHeight="1">
      <c r="A38" s="1131" t="s">
        <v>773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11" t="s">
        <v>1600</v>
      </c>
      <c r="P38" s="1122" t="s">
        <v>1853</v>
      </c>
      <c r="Q38" s="1123"/>
      <c r="R38" s="1123"/>
      <c r="S38" s="1123"/>
      <c r="T38" s="1122" t="s">
        <v>1853</v>
      </c>
      <c r="U38" s="1123"/>
      <c r="V38" s="1123"/>
      <c r="W38" s="1123"/>
      <c r="X38" s="1122" t="s">
        <v>1853</v>
      </c>
      <c r="Y38" s="1123"/>
      <c r="Z38" s="1123"/>
      <c r="AA38" s="1123"/>
      <c r="AB38" s="1122" t="s">
        <v>1853</v>
      </c>
      <c r="AC38" s="1123"/>
      <c r="AD38" s="1123"/>
      <c r="AE38" s="1123"/>
      <c r="AF38" s="1122" t="s">
        <v>1853</v>
      </c>
      <c r="AG38" s="1123"/>
      <c r="AH38" s="1123"/>
      <c r="AI38" s="1123"/>
      <c r="AJ38" s="1122" t="s">
        <v>1853</v>
      </c>
      <c r="AK38" s="1123"/>
      <c r="AL38" s="1123"/>
      <c r="AM38" s="1123"/>
      <c r="AN38" s="1122" t="s">
        <v>1853</v>
      </c>
      <c r="AO38" s="1123"/>
      <c r="AP38" s="1123"/>
      <c r="AQ38" s="1123"/>
      <c r="AR38" s="1122" t="s">
        <v>1853</v>
      </c>
      <c r="AS38" s="1123"/>
      <c r="AT38" s="1123"/>
      <c r="AU38" s="1123"/>
      <c r="AV38" s="1122" t="s">
        <v>1853</v>
      </c>
      <c r="AW38" s="1123"/>
      <c r="AX38" s="1123"/>
      <c r="AY38" s="1123"/>
    </row>
    <row r="39" spans="1:51" s="1129" customFormat="1" ht="25.5" customHeight="1">
      <c r="A39" s="1131" t="s">
        <v>774</v>
      </c>
      <c r="B39" s="1131"/>
      <c r="C39" s="1131"/>
      <c r="D39" s="1131"/>
      <c r="E39" s="1131"/>
      <c r="F39" s="1131"/>
      <c r="G39" s="1131"/>
      <c r="H39" s="1131"/>
      <c r="I39" s="1131"/>
      <c r="J39" s="1131"/>
      <c r="K39" s="1131"/>
      <c r="L39" s="1131"/>
      <c r="M39" s="1131"/>
      <c r="N39" s="1131"/>
      <c r="O39" s="1111" t="s">
        <v>1602</v>
      </c>
      <c r="P39" s="1122" t="s">
        <v>1853</v>
      </c>
      <c r="Q39" s="1123"/>
      <c r="R39" s="1123"/>
      <c r="S39" s="1123"/>
      <c r="T39" s="1122" t="s">
        <v>1853</v>
      </c>
      <c r="U39" s="1123"/>
      <c r="V39" s="1123"/>
      <c r="W39" s="1123"/>
      <c r="X39" s="1122" t="s">
        <v>1853</v>
      </c>
      <c r="Y39" s="1123"/>
      <c r="Z39" s="1123"/>
      <c r="AA39" s="1123"/>
      <c r="AB39" s="1122" t="s">
        <v>1853</v>
      </c>
      <c r="AC39" s="1123"/>
      <c r="AD39" s="1123"/>
      <c r="AE39" s="1123"/>
      <c r="AF39" s="1122" t="s">
        <v>1853</v>
      </c>
      <c r="AG39" s="1123"/>
      <c r="AH39" s="1123"/>
      <c r="AI39" s="1123"/>
      <c r="AJ39" s="1122" t="s">
        <v>1853</v>
      </c>
      <c r="AK39" s="1123"/>
      <c r="AL39" s="1123"/>
      <c r="AM39" s="1123"/>
      <c r="AN39" s="1122" t="s">
        <v>1853</v>
      </c>
      <c r="AO39" s="1123"/>
      <c r="AP39" s="1123"/>
      <c r="AQ39" s="1123"/>
      <c r="AR39" s="1122" t="s">
        <v>1853</v>
      </c>
      <c r="AS39" s="1123"/>
      <c r="AT39" s="1123"/>
      <c r="AU39" s="1123"/>
      <c r="AV39" s="1122" t="s">
        <v>1853</v>
      </c>
      <c r="AW39" s="1123"/>
      <c r="AX39" s="1123"/>
      <c r="AY39" s="1123"/>
    </row>
    <row r="40" spans="1:51" s="1129" customFormat="1" ht="25.5" customHeight="1">
      <c r="A40" s="1131" t="s">
        <v>775</v>
      </c>
      <c r="B40" s="1131"/>
      <c r="C40" s="1131"/>
      <c r="D40" s="1131"/>
      <c r="E40" s="1131"/>
      <c r="F40" s="1131"/>
      <c r="G40" s="1131"/>
      <c r="H40" s="1131"/>
      <c r="I40" s="1131"/>
      <c r="J40" s="1131"/>
      <c r="K40" s="1131"/>
      <c r="L40" s="1131"/>
      <c r="M40" s="1131"/>
      <c r="N40" s="1131"/>
      <c r="O40" s="1111" t="s">
        <v>1604</v>
      </c>
      <c r="P40" s="1122" t="s">
        <v>1853</v>
      </c>
      <c r="Q40" s="1123"/>
      <c r="R40" s="1123"/>
      <c r="S40" s="1123"/>
      <c r="T40" s="1122" t="s">
        <v>1853</v>
      </c>
      <c r="U40" s="1123"/>
      <c r="V40" s="1123"/>
      <c r="W40" s="1123"/>
      <c r="X40" s="1122" t="s">
        <v>1853</v>
      </c>
      <c r="Y40" s="1123"/>
      <c r="Z40" s="1123"/>
      <c r="AA40" s="1123"/>
      <c r="AB40" s="1122" t="s">
        <v>1853</v>
      </c>
      <c r="AC40" s="1123"/>
      <c r="AD40" s="1123"/>
      <c r="AE40" s="1123"/>
      <c r="AF40" s="1122" t="s">
        <v>1853</v>
      </c>
      <c r="AG40" s="1123"/>
      <c r="AH40" s="1123"/>
      <c r="AI40" s="1123"/>
      <c r="AJ40" s="1122" t="s">
        <v>1853</v>
      </c>
      <c r="AK40" s="1123"/>
      <c r="AL40" s="1123"/>
      <c r="AM40" s="1123"/>
      <c r="AN40" s="1122" t="s">
        <v>1853</v>
      </c>
      <c r="AO40" s="1123"/>
      <c r="AP40" s="1123"/>
      <c r="AQ40" s="1123"/>
      <c r="AR40" s="1122" t="s">
        <v>1853</v>
      </c>
      <c r="AS40" s="1123"/>
      <c r="AT40" s="1123"/>
      <c r="AU40" s="1123"/>
      <c r="AV40" s="1122" t="s">
        <v>1853</v>
      </c>
      <c r="AW40" s="1123"/>
      <c r="AX40" s="1123"/>
      <c r="AY40" s="1123"/>
    </row>
    <row r="41" spans="1:51" s="1127" customFormat="1" ht="26.25" customHeight="1">
      <c r="A41" s="1132" t="s">
        <v>1420</v>
      </c>
      <c r="B41" s="1132"/>
      <c r="C41" s="1132"/>
      <c r="D41" s="1132"/>
      <c r="E41" s="1132"/>
      <c r="F41" s="1132"/>
      <c r="G41" s="1132"/>
      <c r="H41" s="1132"/>
      <c r="I41" s="1132"/>
      <c r="J41" s="1132"/>
      <c r="K41" s="1132"/>
      <c r="L41" s="1132"/>
      <c r="M41" s="1132"/>
      <c r="N41" s="1132"/>
      <c r="O41" s="1115" t="s">
        <v>1606</v>
      </c>
      <c r="P41" s="1116"/>
      <c r="Q41" s="1116"/>
      <c r="R41" s="1116"/>
      <c r="S41" s="1116"/>
      <c r="T41" s="1116"/>
      <c r="U41" s="1116"/>
      <c r="V41" s="1116"/>
      <c r="W41" s="1116"/>
      <c r="X41" s="1116"/>
      <c r="Y41" s="1116"/>
      <c r="Z41" s="1116"/>
      <c r="AA41" s="1116"/>
      <c r="AB41" s="1116"/>
      <c r="AC41" s="1116"/>
      <c r="AD41" s="1116"/>
      <c r="AE41" s="1116"/>
      <c r="AF41" s="1116"/>
      <c r="AG41" s="1116"/>
      <c r="AH41" s="1116"/>
      <c r="AI41" s="1116"/>
      <c r="AJ41" s="1116"/>
      <c r="AK41" s="1116"/>
      <c r="AL41" s="1116"/>
      <c r="AM41" s="1116"/>
      <c r="AN41" s="1116"/>
      <c r="AO41" s="1116"/>
      <c r="AP41" s="1116"/>
      <c r="AQ41" s="1116"/>
      <c r="AR41" s="1116"/>
      <c r="AS41" s="1116"/>
      <c r="AT41" s="1116"/>
      <c r="AU41" s="1116"/>
      <c r="AV41" s="1116"/>
      <c r="AW41" s="1116"/>
      <c r="AX41" s="1116"/>
      <c r="AY41" s="1116"/>
    </row>
    <row r="42" spans="1:51" s="1129" customFormat="1" ht="25.5" customHeight="1">
      <c r="A42" s="1131" t="s">
        <v>776</v>
      </c>
      <c r="B42" s="1131"/>
      <c r="C42" s="1131"/>
      <c r="D42" s="1131"/>
      <c r="E42" s="1131"/>
      <c r="F42" s="1131"/>
      <c r="G42" s="1131"/>
      <c r="H42" s="1131"/>
      <c r="I42" s="1131"/>
      <c r="J42" s="1131"/>
      <c r="K42" s="1131"/>
      <c r="L42" s="1131"/>
      <c r="M42" s="1131"/>
      <c r="N42" s="1131"/>
      <c r="O42" s="1111" t="s">
        <v>1608</v>
      </c>
      <c r="P42" s="1122" t="s">
        <v>1853</v>
      </c>
      <c r="Q42" s="1123"/>
      <c r="R42" s="1123"/>
      <c r="S42" s="1123"/>
      <c r="T42" s="1122" t="s">
        <v>1853</v>
      </c>
      <c r="U42" s="1123"/>
      <c r="V42" s="1123"/>
      <c r="W42" s="1123"/>
      <c r="X42" s="1122" t="s">
        <v>1853</v>
      </c>
      <c r="Y42" s="1123"/>
      <c r="Z42" s="1123"/>
      <c r="AA42" s="1123"/>
      <c r="AB42" s="1122" t="s">
        <v>1853</v>
      </c>
      <c r="AC42" s="1123"/>
      <c r="AD42" s="1123"/>
      <c r="AE42" s="1123"/>
      <c r="AF42" s="1122" t="s">
        <v>1853</v>
      </c>
      <c r="AG42" s="1123"/>
      <c r="AH42" s="1123"/>
      <c r="AI42" s="1123"/>
      <c r="AJ42" s="1122" t="s">
        <v>1853</v>
      </c>
      <c r="AK42" s="1123"/>
      <c r="AL42" s="1123"/>
      <c r="AM42" s="1123"/>
      <c r="AN42" s="1122" t="s">
        <v>1853</v>
      </c>
      <c r="AO42" s="1123"/>
      <c r="AP42" s="1123"/>
      <c r="AQ42" s="1123"/>
      <c r="AR42" s="1122" t="s">
        <v>1853</v>
      </c>
      <c r="AS42" s="1123"/>
      <c r="AT42" s="1123"/>
      <c r="AU42" s="1123"/>
      <c r="AV42" s="1122" t="s">
        <v>1853</v>
      </c>
      <c r="AW42" s="1123"/>
      <c r="AX42" s="1123"/>
      <c r="AY42" s="1123"/>
    </row>
    <row r="43" spans="1:51" s="1129" customFormat="1" ht="25.5" customHeight="1">
      <c r="A43" s="1131" t="s">
        <v>777</v>
      </c>
      <c r="B43" s="1131"/>
      <c r="C43" s="1131"/>
      <c r="D43" s="1131"/>
      <c r="E43" s="1131"/>
      <c r="F43" s="1131"/>
      <c r="G43" s="1131"/>
      <c r="H43" s="1131"/>
      <c r="I43" s="1131"/>
      <c r="J43" s="1131"/>
      <c r="K43" s="1131"/>
      <c r="L43" s="1131"/>
      <c r="M43" s="1131"/>
      <c r="N43" s="1131"/>
      <c r="O43" s="1111" t="s">
        <v>1610</v>
      </c>
      <c r="P43" s="1122" t="s">
        <v>1853</v>
      </c>
      <c r="Q43" s="1123"/>
      <c r="R43" s="1123"/>
      <c r="S43" s="1123"/>
      <c r="T43" s="1122" t="s">
        <v>1853</v>
      </c>
      <c r="U43" s="1123"/>
      <c r="V43" s="1123"/>
      <c r="W43" s="1123"/>
      <c r="X43" s="1122" t="s">
        <v>1853</v>
      </c>
      <c r="Y43" s="1123"/>
      <c r="Z43" s="1123"/>
      <c r="AA43" s="1123"/>
      <c r="AB43" s="1122" t="s">
        <v>1853</v>
      </c>
      <c r="AC43" s="1123"/>
      <c r="AD43" s="1123"/>
      <c r="AE43" s="1123"/>
      <c r="AF43" s="1122" t="s">
        <v>1853</v>
      </c>
      <c r="AG43" s="1123"/>
      <c r="AH43" s="1123"/>
      <c r="AI43" s="1123"/>
      <c r="AJ43" s="1122" t="s">
        <v>1853</v>
      </c>
      <c r="AK43" s="1123"/>
      <c r="AL43" s="1123"/>
      <c r="AM43" s="1123"/>
      <c r="AN43" s="1122" t="s">
        <v>1853</v>
      </c>
      <c r="AO43" s="1123"/>
      <c r="AP43" s="1123"/>
      <c r="AQ43" s="1123"/>
      <c r="AR43" s="1122" t="s">
        <v>1853</v>
      </c>
      <c r="AS43" s="1123"/>
      <c r="AT43" s="1123"/>
      <c r="AU43" s="1123"/>
      <c r="AV43" s="1122" t="s">
        <v>1853</v>
      </c>
      <c r="AW43" s="1123"/>
      <c r="AX43" s="1123"/>
      <c r="AY43" s="1123"/>
    </row>
    <row r="44" spans="1:51" s="1129" customFormat="1" ht="38.25" customHeight="1">
      <c r="A44" s="1131" t="s">
        <v>778</v>
      </c>
      <c r="B44" s="1131"/>
      <c r="C44" s="1131"/>
      <c r="D44" s="1131"/>
      <c r="E44" s="1131"/>
      <c r="F44" s="1131"/>
      <c r="G44" s="1131"/>
      <c r="H44" s="1131"/>
      <c r="I44" s="1131"/>
      <c r="J44" s="1131"/>
      <c r="K44" s="1131"/>
      <c r="L44" s="1131"/>
      <c r="M44" s="1131"/>
      <c r="N44" s="1131"/>
      <c r="O44" s="1111" t="s">
        <v>1612</v>
      </c>
      <c r="P44" s="1122" t="s">
        <v>1853</v>
      </c>
      <c r="Q44" s="1123"/>
      <c r="R44" s="1123"/>
      <c r="S44" s="1123"/>
      <c r="T44" s="1122" t="s">
        <v>1853</v>
      </c>
      <c r="U44" s="1123"/>
      <c r="V44" s="1123"/>
      <c r="W44" s="1123"/>
      <c r="X44" s="1122" t="s">
        <v>1853</v>
      </c>
      <c r="Y44" s="1123"/>
      <c r="Z44" s="1123"/>
      <c r="AA44" s="1123"/>
      <c r="AB44" s="1122" t="s">
        <v>1853</v>
      </c>
      <c r="AC44" s="1123"/>
      <c r="AD44" s="1123"/>
      <c r="AE44" s="1123"/>
      <c r="AF44" s="1122" t="s">
        <v>1853</v>
      </c>
      <c r="AG44" s="1123"/>
      <c r="AH44" s="1123"/>
      <c r="AI44" s="1123"/>
      <c r="AJ44" s="1122" t="s">
        <v>1853</v>
      </c>
      <c r="AK44" s="1123"/>
      <c r="AL44" s="1123"/>
      <c r="AM44" s="1123"/>
      <c r="AN44" s="1122" t="s">
        <v>1853</v>
      </c>
      <c r="AO44" s="1123"/>
      <c r="AP44" s="1123"/>
      <c r="AQ44" s="1123"/>
      <c r="AR44" s="1122" t="s">
        <v>1853</v>
      </c>
      <c r="AS44" s="1123"/>
      <c r="AT44" s="1123"/>
      <c r="AU44" s="1123"/>
      <c r="AV44" s="1122" t="s">
        <v>1853</v>
      </c>
      <c r="AW44" s="1123"/>
      <c r="AX44" s="1123"/>
      <c r="AY44" s="1123"/>
    </row>
    <row r="45" spans="1:51" s="1129" customFormat="1" ht="31.5" customHeight="1">
      <c r="A45" s="1131" t="s">
        <v>779</v>
      </c>
      <c r="B45" s="1131"/>
      <c r="C45" s="1131"/>
      <c r="D45" s="1131"/>
      <c r="E45" s="1131"/>
      <c r="F45" s="1131"/>
      <c r="G45" s="1131"/>
      <c r="H45" s="1131"/>
      <c r="I45" s="1131"/>
      <c r="J45" s="1131"/>
      <c r="K45" s="1131"/>
      <c r="L45" s="1131"/>
      <c r="M45" s="1131"/>
      <c r="N45" s="1131"/>
      <c r="O45" s="1111" t="s">
        <v>1614</v>
      </c>
      <c r="P45" s="1122" t="s">
        <v>1853</v>
      </c>
      <c r="Q45" s="1123"/>
      <c r="R45" s="1123"/>
      <c r="S45" s="1123"/>
      <c r="T45" s="1122" t="s">
        <v>1853</v>
      </c>
      <c r="U45" s="1123"/>
      <c r="V45" s="1123"/>
      <c r="W45" s="1123"/>
      <c r="X45" s="1122" t="s">
        <v>1853</v>
      </c>
      <c r="Y45" s="1123"/>
      <c r="Z45" s="1123"/>
      <c r="AA45" s="1123"/>
      <c r="AB45" s="1122" t="s">
        <v>1853</v>
      </c>
      <c r="AC45" s="1123"/>
      <c r="AD45" s="1123"/>
      <c r="AE45" s="1123"/>
      <c r="AF45" s="1122" t="s">
        <v>1853</v>
      </c>
      <c r="AG45" s="1123"/>
      <c r="AH45" s="1123"/>
      <c r="AI45" s="1123"/>
      <c r="AJ45" s="1122" t="s">
        <v>1853</v>
      </c>
      <c r="AK45" s="1123"/>
      <c r="AL45" s="1123"/>
      <c r="AM45" s="1123"/>
      <c r="AN45" s="1122" t="s">
        <v>1853</v>
      </c>
      <c r="AO45" s="1123"/>
      <c r="AP45" s="1123"/>
      <c r="AQ45" s="1123"/>
      <c r="AR45" s="1122" t="s">
        <v>1853</v>
      </c>
      <c r="AS45" s="1123"/>
      <c r="AT45" s="1123"/>
      <c r="AU45" s="1123"/>
      <c r="AV45" s="1122" t="s">
        <v>1853</v>
      </c>
      <c r="AW45" s="1123"/>
      <c r="AX45" s="1123"/>
      <c r="AY45" s="1123"/>
    </row>
    <row r="46" spans="1:51" s="1129" customFormat="1" ht="27.75" customHeight="1">
      <c r="A46" s="1131" t="s">
        <v>780</v>
      </c>
      <c r="B46" s="1131"/>
      <c r="C46" s="1131"/>
      <c r="D46" s="1131"/>
      <c r="E46" s="1131"/>
      <c r="F46" s="1131"/>
      <c r="G46" s="1131"/>
      <c r="H46" s="1131"/>
      <c r="I46" s="1131"/>
      <c r="J46" s="1131"/>
      <c r="K46" s="1131"/>
      <c r="L46" s="1131"/>
      <c r="M46" s="1131"/>
      <c r="N46" s="1131"/>
      <c r="O46" s="1111" t="s">
        <v>1616</v>
      </c>
      <c r="P46" s="1122" t="s">
        <v>1853</v>
      </c>
      <c r="Q46" s="1123"/>
      <c r="R46" s="1123"/>
      <c r="S46" s="1123"/>
      <c r="T46" s="1122" t="s">
        <v>1853</v>
      </c>
      <c r="U46" s="1123"/>
      <c r="V46" s="1123"/>
      <c r="W46" s="1123"/>
      <c r="X46" s="1122" t="s">
        <v>1853</v>
      </c>
      <c r="Y46" s="1123"/>
      <c r="Z46" s="1123"/>
      <c r="AA46" s="1123"/>
      <c r="AB46" s="1122" t="s">
        <v>1853</v>
      </c>
      <c r="AC46" s="1123"/>
      <c r="AD46" s="1123"/>
      <c r="AE46" s="1123"/>
      <c r="AF46" s="1122" t="s">
        <v>1853</v>
      </c>
      <c r="AG46" s="1123"/>
      <c r="AH46" s="1123"/>
      <c r="AI46" s="1123"/>
      <c r="AJ46" s="1122" t="s">
        <v>1853</v>
      </c>
      <c r="AK46" s="1123"/>
      <c r="AL46" s="1123"/>
      <c r="AM46" s="1123"/>
      <c r="AN46" s="1122" t="s">
        <v>1853</v>
      </c>
      <c r="AO46" s="1123"/>
      <c r="AP46" s="1123"/>
      <c r="AQ46" s="1123"/>
      <c r="AR46" s="1122" t="s">
        <v>1853</v>
      </c>
      <c r="AS46" s="1123"/>
      <c r="AT46" s="1123"/>
      <c r="AU46" s="1123"/>
      <c r="AV46" s="1122" t="s">
        <v>1853</v>
      </c>
      <c r="AW46" s="1123"/>
      <c r="AX46" s="1123"/>
      <c r="AY46" s="1123"/>
    </row>
    <row r="47" spans="1:51" s="1129" customFormat="1" ht="25.5" customHeight="1">
      <c r="A47" s="1131" t="s">
        <v>781</v>
      </c>
      <c r="B47" s="1131"/>
      <c r="C47" s="1131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11" t="s">
        <v>1618</v>
      </c>
      <c r="P47" s="1122" t="s">
        <v>1853</v>
      </c>
      <c r="Q47" s="1123"/>
      <c r="R47" s="1123"/>
      <c r="S47" s="1123"/>
      <c r="T47" s="1122" t="s">
        <v>1853</v>
      </c>
      <c r="U47" s="1123"/>
      <c r="V47" s="1123"/>
      <c r="W47" s="1123"/>
      <c r="X47" s="1122" t="s">
        <v>1853</v>
      </c>
      <c r="Y47" s="1123"/>
      <c r="Z47" s="1123"/>
      <c r="AA47" s="1123"/>
      <c r="AB47" s="1122" t="s">
        <v>1853</v>
      </c>
      <c r="AC47" s="1123"/>
      <c r="AD47" s="1123"/>
      <c r="AE47" s="1123"/>
      <c r="AF47" s="1122" t="s">
        <v>1853</v>
      </c>
      <c r="AG47" s="1123"/>
      <c r="AH47" s="1123"/>
      <c r="AI47" s="1123"/>
      <c r="AJ47" s="1122" t="s">
        <v>1853</v>
      </c>
      <c r="AK47" s="1123"/>
      <c r="AL47" s="1123"/>
      <c r="AM47" s="1123"/>
      <c r="AN47" s="1122" t="s">
        <v>1853</v>
      </c>
      <c r="AO47" s="1123"/>
      <c r="AP47" s="1123"/>
      <c r="AQ47" s="1123"/>
      <c r="AR47" s="1122" t="s">
        <v>1853</v>
      </c>
      <c r="AS47" s="1123"/>
      <c r="AT47" s="1123"/>
      <c r="AU47" s="1123"/>
      <c r="AV47" s="1122" t="s">
        <v>1853</v>
      </c>
      <c r="AW47" s="1123"/>
      <c r="AX47" s="1123"/>
      <c r="AY47" s="1123"/>
    </row>
    <row r="48" spans="1:51" s="1129" customFormat="1" ht="25.5" customHeight="1">
      <c r="A48" s="1131" t="s">
        <v>782</v>
      </c>
      <c r="B48" s="1131"/>
      <c r="C48" s="1131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1"/>
      <c r="O48" s="1111" t="s">
        <v>1620</v>
      </c>
      <c r="P48" s="1122" t="s">
        <v>1853</v>
      </c>
      <c r="Q48" s="1123"/>
      <c r="R48" s="1123"/>
      <c r="S48" s="1123"/>
      <c r="T48" s="1122" t="s">
        <v>1853</v>
      </c>
      <c r="U48" s="1123"/>
      <c r="V48" s="1123"/>
      <c r="W48" s="1123"/>
      <c r="X48" s="1122" t="s">
        <v>1853</v>
      </c>
      <c r="Y48" s="1123"/>
      <c r="Z48" s="1123"/>
      <c r="AA48" s="1123"/>
      <c r="AB48" s="1122" t="s">
        <v>1853</v>
      </c>
      <c r="AC48" s="1123"/>
      <c r="AD48" s="1123"/>
      <c r="AE48" s="1123"/>
      <c r="AF48" s="1122" t="s">
        <v>1853</v>
      </c>
      <c r="AG48" s="1123"/>
      <c r="AH48" s="1123"/>
      <c r="AI48" s="1123"/>
      <c r="AJ48" s="1122" t="s">
        <v>1853</v>
      </c>
      <c r="AK48" s="1123"/>
      <c r="AL48" s="1123"/>
      <c r="AM48" s="1123"/>
      <c r="AN48" s="1122" t="s">
        <v>1853</v>
      </c>
      <c r="AO48" s="1123"/>
      <c r="AP48" s="1123"/>
      <c r="AQ48" s="1123"/>
      <c r="AR48" s="1122" t="s">
        <v>1853</v>
      </c>
      <c r="AS48" s="1123"/>
      <c r="AT48" s="1123"/>
      <c r="AU48" s="1123"/>
      <c r="AV48" s="1122" t="s">
        <v>1853</v>
      </c>
      <c r="AW48" s="1123"/>
      <c r="AX48" s="1123"/>
      <c r="AY48" s="1123"/>
    </row>
    <row r="49" spans="1:51" s="1129" customFormat="1" ht="25.5" customHeight="1">
      <c r="A49" s="1131" t="s">
        <v>783</v>
      </c>
      <c r="B49" s="1131"/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11" t="s">
        <v>1622</v>
      </c>
      <c r="P49" s="1122" t="s">
        <v>1853</v>
      </c>
      <c r="Q49" s="1123"/>
      <c r="R49" s="1123"/>
      <c r="S49" s="1123"/>
      <c r="T49" s="1122" t="s">
        <v>1853</v>
      </c>
      <c r="U49" s="1123"/>
      <c r="V49" s="1123"/>
      <c r="W49" s="1123"/>
      <c r="X49" s="1122" t="s">
        <v>1853</v>
      </c>
      <c r="Y49" s="1123"/>
      <c r="Z49" s="1123"/>
      <c r="AA49" s="1123"/>
      <c r="AB49" s="1122" t="s">
        <v>1853</v>
      </c>
      <c r="AC49" s="1123"/>
      <c r="AD49" s="1123"/>
      <c r="AE49" s="1123"/>
      <c r="AF49" s="1122" t="s">
        <v>1853</v>
      </c>
      <c r="AG49" s="1123"/>
      <c r="AH49" s="1123"/>
      <c r="AI49" s="1123"/>
      <c r="AJ49" s="1122" t="s">
        <v>1853</v>
      </c>
      <c r="AK49" s="1123"/>
      <c r="AL49" s="1123"/>
      <c r="AM49" s="1123"/>
      <c r="AN49" s="1122" t="s">
        <v>1853</v>
      </c>
      <c r="AO49" s="1123"/>
      <c r="AP49" s="1123"/>
      <c r="AQ49" s="1123"/>
      <c r="AR49" s="1122" t="s">
        <v>1853</v>
      </c>
      <c r="AS49" s="1123"/>
      <c r="AT49" s="1123"/>
      <c r="AU49" s="1123"/>
      <c r="AV49" s="1122" t="s">
        <v>1853</v>
      </c>
      <c r="AW49" s="1123"/>
      <c r="AX49" s="1123"/>
      <c r="AY49" s="1123"/>
    </row>
    <row r="50" spans="1:51" s="1129" customFormat="1" ht="25.5" customHeight="1">
      <c r="A50" s="1131" t="s">
        <v>784</v>
      </c>
      <c r="B50" s="1131"/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1111" t="s">
        <v>1624</v>
      </c>
      <c r="P50" s="1122" t="s">
        <v>1853</v>
      </c>
      <c r="Q50" s="1123"/>
      <c r="R50" s="1123"/>
      <c r="S50" s="1123"/>
      <c r="T50" s="1122" t="s">
        <v>1853</v>
      </c>
      <c r="U50" s="1123"/>
      <c r="V50" s="1123"/>
      <c r="W50" s="1123"/>
      <c r="X50" s="1122" t="s">
        <v>1853</v>
      </c>
      <c r="Y50" s="1123"/>
      <c r="Z50" s="1123"/>
      <c r="AA50" s="1123"/>
      <c r="AB50" s="1122" t="s">
        <v>1853</v>
      </c>
      <c r="AC50" s="1123"/>
      <c r="AD50" s="1123"/>
      <c r="AE50" s="1123"/>
      <c r="AF50" s="1122" t="s">
        <v>1853</v>
      </c>
      <c r="AG50" s="1123"/>
      <c r="AH50" s="1123"/>
      <c r="AI50" s="1123"/>
      <c r="AJ50" s="1122" t="s">
        <v>1853</v>
      </c>
      <c r="AK50" s="1123"/>
      <c r="AL50" s="1123"/>
      <c r="AM50" s="1123"/>
      <c r="AN50" s="1122" t="s">
        <v>1853</v>
      </c>
      <c r="AO50" s="1123"/>
      <c r="AP50" s="1123"/>
      <c r="AQ50" s="1123"/>
      <c r="AR50" s="1122" t="s">
        <v>1853</v>
      </c>
      <c r="AS50" s="1123"/>
      <c r="AT50" s="1123"/>
      <c r="AU50" s="1123"/>
      <c r="AV50" s="1122" t="s">
        <v>1853</v>
      </c>
      <c r="AW50" s="1123"/>
      <c r="AX50" s="1123"/>
      <c r="AY50" s="1123"/>
    </row>
    <row r="51" spans="1:51" s="1133" customFormat="1" ht="26.25" customHeight="1">
      <c r="A51" s="1135" t="s">
        <v>1421</v>
      </c>
      <c r="B51" s="1135"/>
      <c r="C51" s="1135"/>
      <c r="D51" s="1135"/>
      <c r="E51" s="1135"/>
      <c r="F51" s="1135"/>
      <c r="G51" s="1135"/>
      <c r="H51" s="1135"/>
      <c r="I51" s="1135"/>
      <c r="J51" s="1135"/>
      <c r="K51" s="1135"/>
      <c r="L51" s="1135"/>
      <c r="M51" s="1135"/>
      <c r="N51" s="1135"/>
      <c r="O51" s="1136" t="s">
        <v>1626</v>
      </c>
      <c r="P51" s="1112"/>
      <c r="Q51" s="1112"/>
      <c r="R51" s="1112"/>
      <c r="S51" s="1112"/>
      <c r="T51" s="1112"/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2"/>
      <c r="AI51" s="1112"/>
      <c r="AJ51" s="1112"/>
      <c r="AK51" s="1112"/>
      <c r="AL51" s="1112"/>
      <c r="AM51" s="1112"/>
      <c r="AN51" s="1112"/>
      <c r="AO51" s="1112"/>
      <c r="AP51" s="1112"/>
      <c r="AQ51" s="1112"/>
      <c r="AR51" s="1112"/>
      <c r="AS51" s="1112"/>
      <c r="AT51" s="1112"/>
      <c r="AU51" s="1112"/>
      <c r="AV51" s="1112"/>
      <c r="AW51" s="1112"/>
      <c r="AX51" s="1112"/>
      <c r="AY51" s="1112"/>
    </row>
    <row r="52" spans="1:51" s="1127" customFormat="1" ht="27.75" customHeight="1">
      <c r="A52" s="1126" t="s">
        <v>1422</v>
      </c>
      <c r="B52" s="1126"/>
      <c r="C52" s="1126"/>
      <c r="D52" s="1126"/>
      <c r="E52" s="1126"/>
      <c r="F52" s="1126"/>
      <c r="G52" s="1126"/>
      <c r="H52" s="1126"/>
      <c r="I52" s="1126"/>
      <c r="J52" s="1126"/>
      <c r="K52" s="1126"/>
      <c r="L52" s="1126"/>
      <c r="M52" s="1126"/>
      <c r="N52" s="1126"/>
      <c r="O52" s="1115" t="s">
        <v>1628</v>
      </c>
      <c r="P52" s="1116"/>
      <c r="Q52" s="1116"/>
      <c r="R52" s="1116"/>
      <c r="S52" s="1116"/>
      <c r="T52" s="1116"/>
      <c r="U52" s="1116"/>
      <c r="V52" s="1116"/>
      <c r="W52" s="1116"/>
      <c r="X52" s="1116"/>
      <c r="Y52" s="1116"/>
      <c r="Z52" s="1116"/>
      <c r="AA52" s="1116"/>
      <c r="AB52" s="1116"/>
      <c r="AC52" s="1116"/>
      <c r="AD52" s="1116"/>
      <c r="AE52" s="1116"/>
      <c r="AF52" s="1116"/>
      <c r="AG52" s="1116"/>
      <c r="AH52" s="1116"/>
      <c r="AI52" s="1116"/>
      <c r="AJ52" s="1116"/>
      <c r="AK52" s="1116"/>
      <c r="AL52" s="1116"/>
      <c r="AM52" s="1116"/>
      <c r="AN52" s="1116"/>
      <c r="AO52" s="1116"/>
      <c r="AP52" s="1116"/>
      <c r="AQ52" s="1116"/>
      <c r="AR52" s="1116"/>
      <c r="AS52" s="1116"/>
      <c r="AT52" s="1116"/>
      <c r="AU52" s="1116"/>
      <c r="AV52" s="1116"/>
      <c r="AW52" s="1116"/>
      <c r="AX52" s="1116"/>
      <c r="AY52" s="1116"/>
    </row>
    <row r="53" spans="1:51" s="1133" customFormat="1" ht="26.25" customHeight="1">
      <c r="A53" s="1121" t="s">
        <v>785</v>
      </c>
      <c r="B53" s="1121"/>
      <c r="C53" s="1121"/>
      <c r="D53" s="1121"/>
      <c r="E53" s="1121"/>
      <c r="F53" s="1121"/>
      <c r="G53" s="1121"/>
      <c r="H53" s="1121"/>
      <c r="I53" s="1121"/>
      <c r="J53" s="1121"/>
      <c r="K53" s="1121"/>
      <c r="L53" s="1121"/>
      <c r="M53" s="1121"/>
      <c r="N53" s="1121"/>
      <c r="O53" s="1111" t="s">
        <v>1630</v>
      </c>
      <c r="P53" s="1112"/>
      <c r="Q53" s="1112"/>
      <c r="R53" s="1112"/>
      <c r="S53" s="1112"/>
      <c r="T53" s="1112"/>
      <c r="U53" s="1112"/>
      <c r="V53" s="1112"/>
      <c r="W53" s="1112"/>
      <c r="X53" s="1112"/>
      <c r="Y53" s="1112"/>
      <c r="Z53" s="1112"/>
      <c r="AA53" s="1112"/>
      <c r="AB53" s="1112"/>
      <c r="AC53" s="1112"/>
      <c r="AD53" s="1112"/>
      <c r="AE53" s="1112"/>
      <c r="AF53" s="1112"/>
      <c r="AG53" s="1112"/>
      <c r="AH53" s="1112"/>
      <c r="AI53" s="1112"/>
      <c r="AJ53" s="1112"/>
      <c r="AK53" s="1112"/>
      <c r="AL53" s="1112"/>
      <c r="AM53" s="1112"/>
      <c r="AN53" s="1112"/>
      <c r="AO53" s="1112"/>
      <c r="AP53" s="1112"/>
      <c r="AQ53" s="1112"/>
      <c r="AR53" s="1112"/>
      <c r="AS53" s="1112"/>
      <c r="AT53" s="1112"/>
      <c r="AU53" s="1112"/>
      <c r="AV53" s="1112"/>
      <c r="AW53" s="1112"/>
      <c r="AX53" s="1112"/>
      <c r="AY53" s="1112"/>
    </row>
    <row r="54" spans="1:51" s="1127" customFormat="1" ht="26.25" customHeight="1">
      <c r="A54" s="1126" t="s">
        <v>1423</v>
      </c>
      <c r="B54" s="1126"/>
      <c r="C54" s="1126"/>
      <c r="D54" s="1126"/>
      <c r="E54" s="1126"/>
      <c r="F54" s="1126"/>
      <c r="G54" s="1126"/>
      <c r="H54" s="1126"/>
      <c r="I54" s="1126"/>
      <c r="J54" s="1126"/>
      <c r="K54" s="1126"/>
      <c r="L54" s="1126"/>
      <c r="M54" s="1126"/>
      <c r="N54" s="1126"/>
      <c r="O54" s="1115" t="s">
        <v>1632</v>
      </c>
      <c r="P54" s="1116"/>
      <c r="Q54" s="1116"/>
      <c r="R54" s="1116"/>
      <c r="S54" s="1116"/>
      <c r="T54" s="1116"/>
      <c r="U54" s="1116"/>
      <c r="V54" s="1116"/>
      <c r="W54" s="1116"/>
      <c r="X54" s="1116"/>
      <c r="Y54" s="1116"/>
      <c r="Z54" s="1116"/>
      <c r="AA54" s="1116"/>
      <c r="AB54" s="1116"/>
      <c r="AC54" s="1116"/>
      <c r="AD54" s="1116"/>
      <c r="AE54" s="1116"/>
      <c r="AF54" s="1116"/>
      <c r="AG54" s="1116"/>
      <c r="AH54" s="1116"/>
      <c r="AI54" s="1116"/>
      <c r="AJ54" s="1116"/>
      <c r="AK54" s="1116"/>
      <c r="AL54" s="1116"/>
      <c r="AM54" s="1116"/>
      <c r="AN54" s="1116"/>
      <c r="AO54" s="1116"/>
      <c r="AP54" s="1116"/>
      <c r="AQ54" s="1116"/>
      <c r="AR54" s="1116"/>
      <c r="AS54" s="1116"/>
      <c r="AT54" s="1116"/>
      <c r="AU54" s="1116"/>
      <c r="AV54" s="1116"/>
      <c r="AW54" s="1116"/>
      <c r="AX54" s="1116"/>
      <c r="AY54" s="1116"/>
    </row>
    <row r="55" spans="1:51" s="1127" customFormat="1" ht="19.5" customHeight="1">
      <c r="A55" s="1126" t="s">
        <v>1424</v>
      </c>
      <c r="B55" s="1126"/>
      <c r="C55" s="1126"/>
      <c r="D55" s="1126"/>
      <c r="E55" s="1126"/>
      <c r="F55" s="1126"/>
      <c r="G55" s="1126"/>
      <c r="H55" s="1126"/>
      <c r="I55" s="1126"/>
      <c r="J55" s="1126"/>
      <c r="K55" s="1126"/>
      <c r="L55" s="1126"/>
      <c r="M55" s="1126"/>
      <c r="N55" s="1126"/>
      <c r="O55" s="1115" t="s">
        <v>1634</v>
      </c>
      <c r="P55" s="1116"/>
      <c r="Q55" s="1116"/>
      <c r="R55" s="1116"/>
      <c r="S55" s="1116"/>
      <c r="T55" s="1116"/>
      <c r="U55" s="1116"/>
      <c r="V55" s="1116"/>
      <c r="W55" s="1116"/>
      <c r="X55" s="1116"/>
      <c r="Y55" s="1116"/>
      <c r="Z55" s="1116"/>
      <c r="AA55" s="1116"/>
      <c r="AB55" s="1116"/>
      <c r="AC55" s="1116"/>
      <c r="AD55" s="1116"/>
      <c r="AE55" s="1116"/>
      <c r="AF55" s="1116"/>
      <c r="AG55" s="1116"/>
      <c r="AH55" s="1116"/>
      <c r="AI55" s="1116"/>
      <c r="AJ55" s="1116"/>
      <c r="AK55" s="1116"/>
      <c r="AL55" s="1116"/>
      <c r="AM55" s="1116"/>
      <c r="AN55" s="1116"/>
      <c r="AO55" s="1116"/>
      <c r="AP55" s="1116"/>
      <c r="AQ55" s="1116"/>
      <c r="AR55" s="1116"/>
      <c r="AS55" s="1116"/>
      <c r="AT55" s="1116"/>
      <c r="AU55" s="1116"/>
      <c r="AV55" s="1116"/>
      <c r="AW55" s="1116"/>
      <c r="AX55" s="1116"/>
      <c r="AY55" s="1116"/>
    </row>
    <row r="56" spans="1:51" s="1129" customFormat="1" ht="37.5" customHeight="1">
      <c r="A56" s="1120" t="s">
        <v>786</v>
      </c>
      <c r="B56" s="1121"/>
      <c r="C56" s="1121"/>
      <c r="D56" s="1121"/>
      <c r="E56" s="1121"/>
      <c r="F56" s="1121"/>
      <c r="G56" s="1121"/>
      <c r="H56" s="1121"/>
      <c r="I56" s="1121"/>
      <c r="J56" s="1121"/>
      <c r="K56" s="1121"/>
      <c r="L56" s="1121"/>
      <c r="M56" s="1121"/>
      <c r="N56" s="1121"/>
      <c r="O56" s="1111" t="s">
        <v>1636</v>
      </c>
      <c r="P56" s="1112"/>
      <c r="Q56" s="1112"/>
      <c r="R56" s="1112"/>
      <c r="S56" s="1112"/>
      <c r="T56" s="1112"/>
      <c r="U56" s="1112"/>
      <c r="V56" s="1112"/>
      <c r="W56" s="1112"/>
      <c r="X56" s="1112"/>
      <c r="Y56" s="1112"/>
      <c r="Z56" s="1112"/>
      <c r="AA56" s="1112"/>
      <c r="AB56" s="1112"/>
      <c r="AC56" s="1112"/>
      <c r="AD56" s="1112"/>
      <c r="AE56" s="1112"/>
      <c r="AF56" s="1112"/>
      <c r="AG56" s="1112"/>
      <c r="AH56" s="1112"/>
      <c r="AI56" s="1112"/>
      <c r="AJ56" s="1112"/>
      <c r="AK56" s="1112"/>
      <c r="AL56" s="1112"/>
      <c r="AM56" s="1112"/>
      <c r="AN56" s="1112"/>
      <c r="AO56" s="1112"/>
      <c r="AP56" s="1112"/>
      <c r="AQ56" s="1112"/>
      <c r="AR56" s="1112"/>
      <c r="AS56" s="1112"/>
      <c r="AT56" s="1112"/>
      <c r="AU56" s="1112"/>
      <c r="AV56" s="1112"/>
      <c r="AW56" s="1112"/>
      <c r="AX56" s="1112"/>
      <c r="AY56" s="1112"/>
    </row>
    <row r="57" spans="1:51" s="1129" customFormat="1" ht="37.5" customHeight="1">
      <c r="A57" s="1120" t="s">
        <v>787</v>
      </c>
      <c r="B57" s="1121"/>
      <c r="C57" s="1121"/>
      <c r="D57" s="1121"/>
      <c r="E57" s="1121"/>
      <c r="F57" s="1121"/>
      <c r="G57" s="1121"/>
      <c r="H57" s="1121"/>
      <c r="I57" s="1121"/>
      <c r="J57" s="1121"/>
      <c r="K57" s="1121"/>
      <c r="L57" s="1121"/>
      <c r="M57" s="1121"/>
      <c r="N57" s="1121"/>
      <c r="O57" s="1111" t="s">
        <v>1638</v>
      </c>
      <c r="P57" s="1112"/>
      <c r="Q57" s="1112"/>
      <c r="R57" s="1112"/>
      <c r="S57" s="1112"/>
      <c r="T57" s="1112"/>
      <c r="U57" s="1112"/>
      <c r="V57" s="1112"/>
      <c r="W57" s="1112"/>
      <c r="X57" s="1112"/>
      <c r="Y57" s="1112"/>
      <c r="Z57" s="1112"/>
      <c r="AA57" s="1112"/>
      <c r="AB57" s="1112"/>
      <c r="AC57" s="1112"/>
      <c r="AD57" s="1112"/>
      <c r="AE57" s="1112"/>
      <c r="AF57" s="1112"/>
      <c r="AG57" s="1112"/>
      <c r="AH57" s="1112"/>
      <c r="AI57" s="1112"/>
      <c r="AJ57" s="1112"/>
      <c r="AK57" s="1112"/>
      <c r="AL57" s="1112"/>
      <c r="AM57" s="1112"/>
      <c r="AN57" s="1112"/>
      <c r="AO57" s="1112"/>
      <c r="AP57" s="1112"/>
      <c r="AQ57" s="1112"/>
      <c r="AR57" s="1112"/>
      <c r="AS57" s="1112"/>
      <c r="AT57" s="1112"/>
      <c r="AU57" s="1112"/>
      <c r="AV57" s="1112"/>
      <c r="AW57" s="1112"/>
      <c r="AX57" s="1112"/>
      <c r="AY57" s="1112"/>
    </row>
    <row r="58" spans="1:51" s="1129" customFormat="1" ht="37.5" customHeight="1">
      <c r="A58" s="1120" t="s">
        <v>788</v>
      </c>
      <c r="B58" s="1121"/>
      <c r="C58" s="1121"/>
      <c r="D58" s="1121"/>
      <c r="E58" s="1121"/>
      <c r="F58" s="1121"/>
      <c r="G58" s="1121"/>
      <c r="H58" s="1121"/>
      <c r="I58" s="1121"/>
      <c r="J58" s="1121"/>
      <c r="K58" s="1121"/>
      <c r="L58" s="1121"/>
      <c r="M58" s="1121"/>
      <c r="N58" s="1121"/>
      <c r="O58" s="1111" t="s">
        <v>1640</v>
      </c>
      <c r="P58" s="1112"/>
      <c r="Q58" s="1112"/>
      <c r="R58" s="1112"/>
      <c r="S58" s="1112"/>
      <c r="T58" s="1112"/>
      <c r="U58" s="1112"/>
      <c r="V58" s="1112"/>
      <c r="W58" s="1112"/>
      <c r="X58" s="1112"/>
      <c r="Y58" s="1112"/>
      <c r="Z58" s="1112"/>
      <c r="AA58" s="1112"/>
      <c r="AB58" s="1112"/>
      <c r="AC58" s="1112"/>
      <c r="AD58" s="1112"/>
      <c r="AE58" s="1112"/>
      <c r="AF58" s="1112"/>
      <c r="AG58" s="1112"/>
      <c r="AH58" s="1112"/>
      <c r="AI58" s="1112"/>
      <c r="AJ58" s="1112"/>
      <c r="AK58" s="1112"/>
      <c r="AL58" s="1112"/>
      <c r="AM58" s="1112"/>
      <c r="AN58" s="1112"/>
      <c r="AO58" s="1112"/>
      <c r="AP58" s="1112"/>
      <c r="AQ58" s="1112"/>
      <c r="AR58" s="1112"/>
      <c r="AS58" s="1112"/>
      <c r="AT58" s="1112"/>
      <c r="AU58" s="1112"/>
      <c r="AV58" s="1112"/>
      <c r="AW58" s="1112"/>
      <c r="AX58" s="1112"/>
      <c r="AY58" s="1112"/>
    </row>
    <row r="59" spans="1:51" s="1129" customFormat="1" ht="37.5" customHeight="1">
      <c r="A59" s="1120" t="s">
        <v>789</v>
      </c>
      <c r="B59" s="1121"/>
      <c r="C59" s="1121"/>
      <c r="D59" s="1121"/>
      <c r="E59" s="1121"/>
      <c r="F59" s="1121"/>
      <c r="G59" s="1121"/>
      <c r="H59" s="1121"/>
      <c r="I59" s="1121"/>
      <c r="J59" s="1121"/>
      <c r="K59" s="1121"/>
      <c r="L59" s="1121"/>
      <c r="M59" s="1121"/>
      <c r="N59" s="1121"/>
      <c r="O59" s="1111" t="s">
        <v>1642</v>
      </c>
      <c r="P59" s="1112"/>
      <c r="Q59" s="1112"/>
      <c r="R59" s="1112"/>
      <c r="S59" s="1112"/>
      <c r="T59" s="1112"/>
      <c r="U59" s="1112"/>
      <c r="V59" s="1112"/>
      <c r="W59" s="1112"/>
      <c r="X59" s="1112"/>
      <c r="Y59" s="1112"/>
      <c r="Z59" s="1112"/>
      <c r="AA59" s="1112"/>
      <c r="AB59" s="1112"/>
      <c r="AC59" s="1112"/>
      <c r="AD59" s="1112"/>
      <c r="AE59" s="1112"/>
      <c r="AF59" s="1112"/>
      <c r="AG59" s="1112"/>
      <c r="AH59" s="1112"/>
      <c r="AI59" s="1112"/>
      <c r="AJ59" s="1112"/>
      <c r="AK59" s="1112"/>
      <c r="AL59" s="1112"/>
      <c r="AM59" s="1112"/>
      <c r="AN59" s="1112"/>
      <c r="AO59" s="1112"/>
      <c r="AP59" s="1112"/>
      <c r="AQ59" s="1112"/>
      <c r="AR59" s="1112"/>
      <c r="AS59" s="1112"/>
      <c r="AT59" s="1112"/>
      <c r="AU59" s="1112"/>
      <c r="AV59" s="1112"/>
      <c r="AW59" s="1112"/>
      <c r="AX59" s="1112"/>
      <c r="AY59" s="1112"/>
    </row>
    <row r="60" spans="1:51" s="1129" customFormat="1" ht="37.5" customHeight="1">
      <c r="A60" s="1120" t="s">
        <v>790</v>
      </c>
      <c r="B60" s="1121"/>
      <c r="C60" s="1121"/>
      <c r="D60" s="1121"/>
      <c r="E60" s="1121"/>
      <c r="F60" s="1121"/>
      <c r="G60" s="1121"/>
      <c r="H60" s="1121"/>
      <c r="I60" s="1121"/>
      <c r="J60" s="1121"/>
      <c r="K60" s="1121"/>
      <c r="L60" s="1121"/>
      <c r="M60" s="1121"/>
      <c r="N60" s="1121"/>
      <c r="O60" s="1111" t="s">
        <v>1644</v>
      </c>
      <c r="P60" s="1112"/>
      <c r="Q60" s="1112"/>
      <c r="R60" s="1112"/>
      <c r="S60" s="1112"/>
      <c r="T60" s="1112"/>
      <c r="U60" s="1112"/>
      <c r="V60" s="1112"/>
      <c r="W60" s="1112"/>
      <c r="X60" s="1112"/>
      <c r="Y60" s="1112"/>
      <c r="Z60" s="1112"/>
      <c r="AA60" s="1112"/>
      <c r="AB60" s="1112"/>
      <c r="AC60" s="1112"/>
      <c r="AD60" s="1112"/>
      <c r="AE60" s="1112"/>
      <c r="AF60" s="1112"/>
      <c r="AG60" s="1112"/>
      <c r="AH60" s="1112"/>
      <c r="AI60" s="1112"/>
      <c r="AJ60" s="1112"/>
      <c r="AK60" s="1112"/>
      <c r="AL60" s="1112"/>
      <c r="AM60" s="1112"/>
      <c r="AN60" s="1112"/>
      <c r="AO60" s="1112"/>
      <c r="AP60" s="1112"/>
      <c r="AQ60" s="1112"/>
      <c r="AR60" s="1112"/>
      <c r="AS60" s="1112"/>
      <c r="AT60" s="1112"/>
      <c r="AU60" s="1112"/>
      <c r="AV60" s="1112"/>
      <c r="AW60" s="1112"/>
      <c r="AX60" s="1112"/>
      <c r="AY60" s="1112"/>
    </row>
    <row r="61" spans="1:51" s="1129" customFormat="1" ht="37.5" customHeight="1">
      <c r="A61" s="1120" t="s">
        <v>791</v>
      </c>
      <c r="B61" s="1121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11" t="s">
        <v>1646</v>
      </c>
      <c r="P61" s="1112"/>
      <c r="Q61" s="1112"/>
      <c r="R61" s="1112"/>
      <c r="S61" s="1112"/>
      <c r="T61" s="1112"/>
      <c r="U61" s="1112"/>
      <c r="V61" s="1112"/>
      <c r="W61" s="1112"/>
      <c r="X61" s="1112"/>
      <c r="Y61" s="1112"/>
      <c r="Z61" s="1112"/>
      <c r="AA61" s="1112"/>
      <c r="AB61" s="1112"/>
      <c r="AC61" s="1112"/>
      <c r="AD61" s="1112"/>
      <c r="AE61" s="1112"/>
      <c r="AF61" s="1112"/>
      <c r="AG61" s="1112"/>
      <c r="AH61" s="1112"/>
      <c r="AI61" s="1112"/>
      <c r="AJ61" s="1112"/>
      <c r="AK61" s="1112"/>
      <c r="AL61" s="1112"/>
      <c r="AM61" s="1112"/>
      <c r="AN61" s="1112"/>
      <c r="AO61" s="1112"/>
      <c r="AP61" s="1112"/>
      <c r="AQ61" s="1112"/>
      <c r="AR61" s="1112"/>
      <c r="AS61" s="1112"/>
      <c r="AT61" s="1112"/>
      <c r="AU61" s="1112"/>
      <c r="AV61" s="1112"/>
      <c r="AW61" s="1112"/>
      <c r="AX61" s="1112"/>
      <c r="AY61" s="1112"/>
    </row>
    <row r="62" spans="1:51" s="1129" customFormat="1" ht="37.5" customHeight="1">
      <c r="A62" s="1120" t="s">
        <v>792</v>
      </c>
      <c r="B62" s="1121"/>
      <c r="C62" s="1121"/>
      <c r="D62" s="1121"/>
      <c r="E62" s="1121"/>
      <c r="F62" s="1121"/>
      <c r="G62" s="1121"/>
      <c r="H62" s="1121"/>
      <c r="I62" s="1121"/>
      <c r="J62" s="1121"/>
      <c r="K62" s="1121"/>
      <c r="L62" s="1121"/>
      <c r="M62" s="1121"/>
      <c r="N62" s="1121"/>
      <c r="O62" s="1111" t="s">
        <v>1648</v>
      </c>
      <c r="P62" s="1112"/>
      <c r="Q62" s="1112"/>
      <c r="R62" s="1112"/>
      <c r="S62" s="1112"/>
      <c r="T62" s="1112"/>
      <c r="U62" s="1112"/>
      <c r="V62" s="1112"/>
      <c r="W62" s="1112"/>
      <c r="X62" s="1112"/>
      <c r="Y62" s="1112"/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112"/>
      <c r="AJ62" s="1112"/>
      <c r="AK62" s="1112"/>
      <c r="AL62" s="1112"/>
      <c r="AM62" s="1112"/>
      <c r="AN62" s="1112"/>
      <c r="AO62" s="1112"/>
      <c r="AP62" s="1112"/>
      <c r="AQ62" s="1112"/>
      <c r="AR62" s="1112"/>
      <c r="AS62" s="1112"/>
      <c r="AT62" s="1112"/>
      <c r="AU62" s="1112"/>
      <c r="AV62" s="1112"/>
      <c r="AW62" s="1112"/>
      <c r="AX62" s="1112"/>
      <c r="AY62" s="1112"/>
    </row>
    <row r="63" spans="1:51" s="1129" customFormat="1" ht="29.25" customHeight="1">
      <c r="A63" s="1134" t="s">
        <v>1425</v>
      </c>
      <c r="B63" s="1135"/>
      <c r="C63" s="1135"/>
      <c r="D63" s="1135"/>
      <c r="E63" s="1135"/>
      <c r="F63" s="1135"/>
      <c r="G63" s="1135"/>
      <c r="H63" s="1135"/>
      <c r="I63" s="1135"/>
      <c r="J63" s="1135"/>
      <c r="K63" s="1135"/>
      <c r="L63" s="1135"/>
      <c r="M63" s="1135"/>
      <c r="N63" s="1135"/>
      <c r="O63" s="1136" t="s">
        <v>1651</v>
      </c>
      <c r="P63" s="1112"/>
      <c r="Q63" s="1112"/>
      <c r="R63" s="1112"/>
      <c r="S63" s="1112"/>
      <c r="T63" s="1112"/>
      <c r="U63" s="1112"/>
      <c r="V63" s="1112"/>
      <c r="W63" s="1112"/>
      <c r="X63" s="1112"/>
      <c r="Y63" s="1112"/>
      <c r="Z63" s="1112"/>
      <c r="AA63" s="1112"/>
      <c r="AB63" s="1112"/>
      <c r="AC63" s="1112"/>
      <c r="AD63" s="1112"/>
      <c r="AE63" s="1112"/>
      <c r="AF63" s="1112"/>
      <c r="AG63" s="1112"/>
      <c r="AH63" s="1112"/>
      <c r="AI63" s="1112"/>
      <c r="AJ63" s="1112"/>
      <c r="AK63" s="1112"/>
      <c r="AL63" s="1112"/>
      <c r="AM63" s="1112"/>
      <c r="AN63" s="1112"/>
      <c r="AO63" s="1112"/>
      <c r="AP63" s="1112"/>
      <c r="AQ63" s="1112"/>
      <c r="AR63" s="1112"/>
      <c r="AS63" s="1112"/>
      <c r="AT63" s="1112"/>
      <c r="AU63" s="1112"/>
      <c r="AV63" s="1112"/>
      <c r="AW63" s="1112"/>
      <c r="AX63" s="1112"/>
      <c r="AY63" s="1112"/>
    </row>
    <row r="64" spans="1:51" s="1129" customFormat="1" ht="38.25" customHeight="1">
      <c r="A64" s="1120" t="s">
        <v>793</v>
      </c>
      <c r="B64" s="1121"/>
      <c r="C64" s="1121"/>
      <c r="D64" s="1121"/>
      <c r="E64" s="1121"/>
      <c r="F64" s="1121"/>
      <c r="G64" s="1121"/>
      <c r="H64" s="1121"/>
      <c r="I64" s="1121"/>
      <c r="J64" s="1121"/>
      <c r="K64" s="1121"/>
      <c r="L64" s="1121"/>
      <c r="M64" s="1121"/>
      <c r="N64" s="1121"/>
      <c r="O64" s="1111" t="s">
        <v>1653</v>
      </c>
      <c r="P64" s="1112"/>
      <c r="Q64" s="1112"/>
      <c r="R64" s="1112"/>
      <c r="S64" s="1112"/>
      <c r="T64" s="1112"/>
      <c r="U64" s="1112"/>
      <c r="V64" s="1112"/>
      <c r="W64" s="1112"/>
      <c r="X64" s="1112"/>
      <c r="Y64" s="1112"/>
      <c r="Z64" s="1112"/>
      <c r="AA64" s="1112"/>
      <c r="AB64" s="1112"/>
      <c r="AC64" s="1112"/>
      <c r="AD64" s="1112"/>
      <c r="AE64" s="1112"/>
      <c r="AF64" s="1112"/>
      <c r="AG64" s="1112"/>
      <c r="AH64" s="1112"/>
      <c r="AI64" s="1112"/>
      <c r="AJ64" s="1112"/>
      <c r="AK64" s="1112"/>
      <c r="AL64" s="1112"/>
      <c r="AM64" s="1112"/>
      <c r="AN64" s="1112"/>
      <c r="AO64" s="1112"/>
      <c r="AP64" s="1112"/>
      <c r="AQ64" s="1112"/>
      <c r="AR64" s="1112"/>
      <c r="AS64" s="1112"/>
      <c r="AT64" s="1112"/>
      <c r="AU64" s="1112"/>
      <c r="AV64" s="1112"/>
      <c r="AW64" s="1112"/>
      <c r="AX64" s="1112"/>
      <c r="AY64" s="1112"/>
    </row>
    <row r="65" spans="1:51" s="1129" customFormat="1" ht="38.25" customHeight="1">
      <c r="A65" s="1120" t="s">
        <v>794</v>
      </c>
      <c r="B65" s="1121"/>
      <c r="C65" s="1121"/>
      <c r="D65" s="1121"/>
      <c r="E65" s="1121"/>
      <c r="F65" s="1121"/>
      <c r="G65" s="1121"/>
      <c r="H65" s="1121"/>
      <c r="I65" s="1121"/>
      <c r="J65" s="1121"/>
      <c r="K65" s="1121"/>
      <c r="L65" s="1121"/>
      <c r="M65" s="1121"/>
      <c r="N65" s="1121"/>
      <c r="O65" s="1111" t="s">
        <v>1655</v>
      </c>
      <c r="P65" s="1112"/>
      <c r="Q65" s="1112"/>
      <c r="R65" s="1112"/>
      <c r="S65" s="1112"/>
      <c r="T65" s="1112"/>
      <c r="U65" s="1112"/>
      <c r="V65" s="1112"/>
      <c r="W65" s="1112"/>
      <c r="X65" s="1112"/>
      <c r="Y65" s="1112"/>
      <c r="Z65" s="1112"/>
      <c r="AA65" s="1112"/>
      <c r="AB65" s="1112"/>
      <c r="AC65" s="1112"/>
      <c r="AD65" s="1112"/>
      <c r="AE65" s="1112"/>
      <c r="AF65" s="1112"/>
      <c r="AG65" s="1112"/>
      <c r="AH65" s="1112"/>
      <c r="AI65" s="1112"/>
      <c r="AJ65" s="1112"/>
      <c r="AK65" s="1112"/>
      <c r="AL65" s="1112"/>
      <c r="AM65" s="1112"/>
      <c r="AN65" s="1112"/>
      <c r="AO65" s="1112"/>
      <c r="AP65" s="1112"/>
      <c r="AQ65" s="1112"/>
      <c r="AR65" s="1112"/>
      <c r="AS65" s="1112"/>
      <c r="AT65" s="1112"/>
      <c r="AU65" s="1112"/>
      <c r="AV65" s="1112"/>
      <c r="AW65" s="1112"/>
      <c r="AX65" s="1112"/>
      <c r="AY65" s="1112"/>
    </row>
    <row r="66" spans="1:51" s="1129" customFormat="1" ht="38.25" customHeight="1">
      <c r="A66" s="1120" t="s">
        <v>795</v>
      </c>
      <c r="B66" s="1121"/>
      <c r="C66" s="1121"/>
      <c r="D66" s="1121"/>
      <c r="E66" s="1121"/>
      <c r="F66" s="1121"/>
      <c r="G66" s="1121"/>
      <c r="H66" s="1121"/>
      <c r="I66" s="1121"/>
      <c r="J66" s="1121"/>
      <c r="K66" s="1121"/>
      <c r="L66" s="1121"/>
      <c r="M66" s="1121"/>
      <c r="N66" s="1121"/>
      <c r="O66" s="1111" t="s">
        <v>1657</v>
      </c>
      <c r="P66" s="1112"/>
      <c r="Q66" s="1112"/>
      <c r="R66" s="1112"/>
      <c r="S66" s="1112"/>
      <c r="T66" s="1112"/>
      <c r="U66" s="1112"/>
      <c r="V66" s="1112"/>
      <c r="W66" s="1112"/>
      <c r="X66" s="1112"/>
      <c r="Y66" s="1112"/>
      <c r="Z66" s="1112"/>
      <c r="AA66" s="1112"/>
      <c r="AB66" s="1112"/>
      <c r="AC66" s="1112"/>
      <c r="AD66" s="1112"/>
      <c r="AE66" s="1112"/>
      <c r="AF66" s="1112"/>
      <c r="AG66" s="1112"/>
      <c r="AH66" s="1112"/>
      <c r="AI66" s="1112"/>
      <c r="AJ66" s="1112"/>
      <c r="AK66" s="1112"/>
      <c r="AL66" s="1112"/>
      <c r="AM66" s="1112"/>
      <c r="AN66" s="1112"/>
      <c r="AO66" s="1112"/>
      <c r="AP66" s="1112"/>
      <c r="AQ66" s="1112"/>
      <c r="AR66" s="1112"/>
      <c r="AS66" s="1112"/>
      <c r="AT66" s="1112"/>
      <c r="AU66" s="1112"/>
      <c r="AV66" s="1112"/>
      <c r="AW66" s="1112"/>
      <c r="AX66" s="1112"/>
      <c r="AY66" s="1112"/>
    </row>
    <row r="67" spans="1:51" s="1129" customFormat="1" ht="38.25" customHeight="1">
      <c r="A67" s="1120" t="s">
        <v>796</v>
      </c>
      <c r="B67" s="1121"/>
      <c r="C67" s="1121"/>
      <c r="D67" s="1121"/>
      <c r="E67" s="1121"/>
      <c r="F67" s="1121"/>
      <c r="G67" s="1121"/>
      <c r="H67" s="1121"/>
      <c r="I67" s="1121"/>
      <c r="J67" s="1121"/>
      <c r="K67" s="1121"/>
      <c r="L67" s="1121"/>
      <c r="M67" s="1121"/>
      <c r="N67" s="1121"/>
      <c r="O67" s="1111" t="s">
        <v>1659</v>
      </c>
      <c r="P67" s="1112"/>
      <c r="Q67" s="1112"/>
      <c r="R67" s="1112"/>
      <c r="S67" s="1112"/>
      <c r="T67" s="1112"/>
      <c r="U67" s="1112"/>
      <c r="V67" s="1112"/>
      <c r="W67" s="1112"/>
      <c r="X67" s="1112"/>
      <c r="Y67" s="1112"/>
      <c r="Z67" s="1112"/>
      <c r="AA67" s="1112"/>
      <c r="AB67" s="1112"/>
      <c r="AC67" s="1112"/>
      <c r="AD67" s="1112"/>
      <c r="AE67" s="1112"/>
      <c r="AF67" s="1112"/>
      <c r="AG67" s="1112"/>
      <c r="AH67" s="1112"/>
      <c r="AI67" s="1112"/>
      <c r="AJ67" s="1112"/>
      <c r="AK67" s="1112"/>
      <c r="AL67" s="1112"/>
      <c r="AM67" s="1112"/>
      <c r="AN67" s="1112"/>
      <c r="AO67" s="1112"/>
      <c r="AP67" s="1112"/>
      <c r="AQ67" s="1112"/>
      <c r="AR67" s="1112"/>
      <c r="AS67" s="1112"/>
      <c r="AT67" s="1112"/>
      <c r="AU67" s="1112"/>
      <c r="AV67" s="1112"/>
      <c r="AW67" s="1112"/>
      <c r="AX67" s="1112"/>
      <c r="AY67" s="1112"/>
    </row>
    <row r="68" spans="1:51" s="1129" customFormat="1" ht="38.25" customHeight="1">
      <c r="A68" s="1120" t="s">
        <v>797</v>
      </c>
      <c r="B68" s="1121"/>
      <c r="C68" s="1121"/>
      <c r="D68" s="1121"/>
      <c r="E68" s="1121"/>
      <c r="F68" s="1121"/>
      <c r="G68" s="1121"/>
      <c r="H68" s="1121"/>
      <c r="I68" s="1121"/>
      <c r="J68" s="1121"/>
      <c r="K68" s="1121"/>
      <c r="L68" s="1121"/>
      <c r="M68" s="1121"/>
      <c r="N68" s="1121"/>
      <c r="O68" s="1111" t="s">
        <v>1661</v>
      </c>
      <c r="P68" s="1112"/>
      <c r="Q68" s="1112"/>
      <c r="R68" s="1112"/>
      <c r="S68" s="1112"/>
      <c r="T68" s="1112"/>
      <c r="U68" s="1112"/>
      <c r="V68" s="1112"/>
      <c r="W68" s="1112"/>
      <c r="X68" s="1112"/>
      <c r="Y68" s="1112"/>
      <c r="Z68" s="1112"/>
      <c r="AA68" s="1112"/>
      <c r="AB68" s="1112"/>
      <c r="AC68" s="1112"/>
      <c r="AD68" s="1112"/>
      <c r="AE68" s="1112"/>
      <c r="AF68" s="1112"/>
      <c r="AG68" s="1112"/>
      <c r="AH68" s="1112"/>
      <c r="AI68" s="1112"/>
      <c r="AJ68" s="1112"/>
      <c r="AK68" s="1112"/>
      <c r="AL68" s="1112"/>
      <c r="AM68" s="1112"/>
      <c r="AN68" s="1112"/>
      <c r="AO68" s="1112"/>
      <c r="AP68" s="1112"/>
      <c r="AQ68" s="1112"/>
      <c r="AR68" s="1112"/>
      <c r="AS68" s="1112"/>
      <c r="AT68" s="1112"/>
      <c r="AU68" s="1112"/>
      <c r="AV68" s="1112"/>
      <c r="AW68" s="1112"/>
      <c r="AX68" s="1112"/>
      <c r="AY68" s="1112"/>
    </row>
    <row r="69" spans="1:51" s="1129" customFormat="1" ht="38.25" customHeight="1">
      <c r="A69" s="1120" t="s">
        <v>798</v>
      </c>
      <c r="B69" s="1121"/>
      <c r="C69" s="1121"/>
      <c r="D69" s="1121"/>
      <c r="E69" s="1121"/>
      <c r="F69" s="1121"/>
      <c r="G69" s="1121"/>
      <c r="H69" s="1121"/>
      <c r="I69" s="1121"/>
      <c r="J69" s="1121"/>
      <c r="K69" s="1121"/>
      <c r="L69" s="1121"/>
      <c r="M69" s="1121"/>
      <c r="N69" s="1121"/>
      <c r="O69" s="1111" t="s">
        <v>1663</v>
      </c>
      <c r="P69" s="1112"/>
      <c r="Q69" s="1112"/>
      <c r="R69" s="1112"/>
      <c r="S69" s="1112"/>
      <c r="T69" s="1112"/>
      <c r="U69" s="1112"/>
      <c r="V69" s="1112"/>
      <c r="W69" s="1112"/>
      <c r="X69" s="1112"/>
      <c r="Y69" s="1112"/>
      <c r="Z69" s="1112"/>
      <c r="AA69" s="1112"/>
      <c r="AB69" s="1112"/>
      <c r="AC69" s="1112"/>
      <c r="AD69" s="1112"/>
      <c r="AE69" s="1112"/>
      <c r="AF69" s="1112"/>
      <c r="AG69" s="1112"/>
      <c r="AH69" s="1112"/>
      <c r="AI69" s="1112"/>
      <c r="AJ69" s="1112"/>
      <c r="AK69" s="1112"/>
      <c r="AL69" s="1112"/>
      <c r="AM69" s="1112"/>
      <c r="AN69" s="1112"/>
      <c r="AO69" s="1112"/>
      <c r="AP69" s="1112"/>
      <c r="AQ69" s="1112"/>
      <c r="AR69" s="1112"/>
      <c r="AS69" s="1112"/>
      <c r="AT69" s="1112"/>
      <c r="AU69" s="1112"/>
      <c r="AV69" s="1112"/>
      <c r="AW69" s="1112"/>
      <c r="AX69" s="1112"/>
      <c r="AY69" s="1112"/>
    </row>
    <row r="70" spans="1:51" s="1129" customFormat="1" ht="38.25" customHeight="1">
      <c r="A70" s="1120" t="s">
        <v>799</v>
      </c>
      <c r="B70" s="1121"/>
      <c r="C70" s="1121"/>
      <c r="D70" s="1121"/>
      <c r="E70" s="1121"/>
      <c r="F70" s="1121"/>
      <c r="G70" s="1121"/>
      <c r="H70" s="1121"/>
      <c r="I70" s="1121"/>
      <c r="J70" s="1121"/>
      <c r="K70" s="1121"/>
      <c r="L70" s="1121"/>
      <c r="M70" s="1121"/>
      <c r="N70" s="1121"/>
      <c r="O70" s="1111" t="s">
        <v>1665</v>
      </c>
      <c r="P70" s="1112"/>
      <c r="Q70" s="1112"/>
      <c r="R70" s="1112"/>
      <c r="S70" s="1112"/>
      <c r="T70" s="1112"/>
      <c r="U70" s="1112"/>
      <c r="V70" s="1112"/>
      <c r="W70" s="1112"/>
      <c r="X70" s="1112"/>
      <c r="Y70" s="1112"/>
      <c r="Z70" s="1112"/>
      <c r="AA70" s="1112"/>
      <c r="AB70" s="1112"/>
      <c r="AC70" s="1112"/>
      <c r="AD70" s="1112"/>
      <c r="AE70" s="1112"/>
      <c r="AF70" s="1112"/>
      <c r="AG70" s="1112"/>
      <c r="AH70" s="1112"/>
      <c r="AI70" s="1112"/>
      <c r="AJ70" s="1112"/>
      <c r="AK70" s="1112"/>
      <c r="AL70" s="1112"/>
      <c r="AM70" s="1112"/>
      <c r="AN70" s="1112"/>
      <c r="AO70" s="1112"/>
      <c r="AP70" s="1112"/>
      <c r="AQ70" s="1112"/>
      <c r="AR70" s="1112"/>
      <c r="AS70" s="1112"/>
      <c r="AT70" s="1112"/>
      <c r="AU70" s="1112"/>
      <c r="AV70" s="1112"/>
      <c r="AW70" s="1112"/>
      <c r="AX70" s="1112"/>
      <c r="AY70" s="1112"/>
    </row>
    <row r="71" spans="1:51" s="1129" customFormat="1" ht="41.25" customHeight="1">
      <c r="A71" s="1134" t="s">
        <v>1426</v>
      </c>
      <c r="B71" s="1135"/>
      <c r="C71" s="1135"/>
      <c r="D71" s="1135"/>
      <c r="E71" s="1135"/>
      <c r="F71" s="1135"/>
      <c r="G71" s="1135"/>
      <c r="H71" s="1135"/>
      <c r="I71" s="1135"/>
      <c r="J71" s="1135"/>
      <c r="K71" s="1135"/>
      <c r="L71" s="1135"/>
      <c r="M71" s="1135"/>
      <c r="N71" s="1135"/>
      <c r="O71" s="1136" t="s">
        <v>1667</v>
      </c>
      <c r="P71" s="1112"/>
      <c r="Q71" s="1112"/>
      <c r="R71" s="1112"/>
      <c r="S71" s="1112"/>
      <c r="T71" s="1112"/>
      <c r="U71" s="1112"/>
      <c r="V71" s="1112"/>
      <c r="W71" s="1112"/>
      <c r="X71" s="1112"/>
      <c r="Y71" s="1112"/>
      <c r="Z71" s="1112"/>
      <c r="AA71" s="1112"/>
      <c r="AB71" s="1112"/>
      <c r="AC71" s="1112"/>
      <c r="AD71" s="1112"/>
      <c r="AE71" s="1112"/>
      <c r="AF71" s="1112"/>
      <c r="AG71" s="1112"/>
      <c r="AH71" s="1112"/>
      <c r="AI71" s="1112"/>
      <c r="AJ71" s="1112"/>
      <c r="AK71" s="1112"/>
      <c r="AL71" s="1112"/>
      <c r="AM71" s="1112"/>
      <c r="AN71" s="1112"/>
      <c r="AO71" s="1112"/>
      <c r="AP71" s="1112"/>
      <c r="AQ71" s="1112"/>
      <c r="AR71" s="1112"/>
      <c r="AS71" s="1112"/>
      <c r="AT71" s="1112"/>
      <c r="AU71" s="1112"/>
      <c r="AV71" s="1112"/>
      <c r="AW71" s="1112"/>
      <c r="AX71" s="1112"/>
      <c r="AY71" s="1112"/>
    </row>
    <row r="72" spans="1:51" s="1129" customFormat="1" ht="29.25" customHeight="1">
      <c r="A72" s="1134" t="s">
        <v>1427</v>
      </c>
      <c r="B72" s="1135"/>
      <c r="C72" s="1135"/>
      <c r="D72" s="1135"/>
      <c r="E72" s="1135"/>
      <c r="F72" s="1135"/>
      <c r="G72" s="1135"/>
      <c r="H72" s="1135"/>
      <c r="I72" s="1135"/>
      <c r="J72" s="1135"/>
      <c r="K72" s="1135"/>
      <c r="L72" s="1135"/>
      <c r="M72" s="1135"/>
      <c r="N72" s="1135"/>
      <c r="O72" s="1136" t="s">
        <v>1669</v>
      </c>
      <c r="P72" s="1112"/>
      <c r="Q72" s="1112"/>
      <c r="R72" s="1112"/>
      <c r="S72" s="1112"/>
      <c r="T72" s="1112"/>
      <c r="U72" s="1112"/>
      <c r="V72" s="1112"/>
      <c r="W72" s="1112"/>
      <c r="X72" s="1112"/>
      <c r="Y72" s="1112"/>
      <c r="Z72" s="1112"/>
      <c r="AA72" s="1112"/>
      <c r="AB72" s="1112"/>
      <c r="AC72" s="1112"/>
      <c r="AD72" s="1112"/>
      <c r="AE72" s="1112"/>
      <c r="AF72" s="1112"/>
      <c r="AG72" s="1112"/>
      <c r="AH72" s="1112"/>
      <c r="AI72" s="1112"/>
      <c r="AJ72" s="1112"/>
      <c r="AK72" s="1112"/>
      <c r="AL72" s="1112"/>
      <c r="AM72" s="1112"/>
      <c r="AN72" s="1112"/>
      <c r="AO72" s="1112"/>
      <c r="AP72" s="1112"/>
      <c r="AQ72" s="1112"/>
      <c r="AR72" s="1112"/>
      <c r="AS72" s="1112"/>
      <c r="AT72" s="1112"/>
      <c r="AU72" s="1112"/>
      <c r="AV72" s="1112"/>
      <c r="AW72" s="1112"/>
      <c r="AX72" s="1112"/>
      <c r="AY72" s="1112"/>
    </row>
    <row r="73" spans="1:51" s="1129" customFormat="1" ht="26.25" customHeight="1">
      <c r="A73" s="1125" t="s">
        <v>800</v>
      </c>
      <c r="B73" s="1125"/>
      <c r="C73" s="1125"/>
      <c r="D73" s="1125"/>
      <c r="E73" s="1125"/>
      <c r="F73" s="1125"/>
      <c r="G73" s="1125"/>
      <c r="H73" s="1125"/>
      <c r="I73" s="1125"/>
      <c r="J73" s="1125"/>
      <c r="K73" s="1125"/>
      <c r="L73" s="1125"/>
      <c r="M73" s="1125"/>
      <c r="N73" s="1125"/>
      <c r="O73" s="1111" t="s">
        <v>1671</v>
      </c>
      <c r="P73" s="1122" t="s">
        <v>1853</v>
      </c>
      <c r="Q73" s="1123"/>
      <c r="R73" s="1123"/>
      <c r="S73" s="1123"/>
      <c r="T73" s="1122" t="s">
        <v>1853</v>
      </c>
      <c r="U73" s="1123"/>
      <c r="V73" s="1123"/>
      <c r="W73" s="1123"/>
      <c r="X73" s="1122" t="s">
        <v>1853</v>
      </c>
      <c r="Y73" s="1123"/>
      <c r="Z73" s="1123"/>
      <c r="AA73" s="1123"/>
      <c r="AB73" s="1122" t="s">
        <v>1853</v>
      </c>
      <c r="AC73" s="1123"/>
      <c r="AD73" s="1123"/>
      <c r="AE73" s="1123"/>
      <c r="AF73" s="1122" t="s">
        <v>1853</v>
      </c>
      <c r="AG73" s="1123"/>
      <c r="AH73" s="1123"/>
      <c r="AI73" s="1123"/>
      <c r="AJ73" s="1122" t="s">
        <v>1853</v>
      </c>
      <c r="AK73" s="1123"/>
      <c r="AL73" s="1123"/>
      <c r="AM73" s="1123"/>
      <c r="AN73" s="1122" t="s">
        <v>1853</v>
      </c>
      <c r="AO73" s="1123"/>
      <c r="AP73" s="1123"/>
      <c r="AQ73" s="1123"/>
      <c r="AR73" s="1122" t="s">
        <v>1853</v>
      </c>
      <c r="AS73" s="1123"/>
      <c r="AT73" s="1123"/>
      <c r="AU73" s="1123"/>
      <c r="AV73" s="1122" t="s">
        <v>1853</v>
      </c>
      <c r="AW73" s="1123"/>
      <c r="AX73" s="1123"/>
      <c r="AY73" s="1123"/>
    </row>
    <row r="74" spans="1:51" s="1129" customFormat="1" ht="26.25" customHeight="1">
      <c r="A74" s="1125" t="s">
        <v>801</v>
      </c>
      <c r="B74" s="1125"/>
      <c r="C74" s="1125"/>
      <c r="D74" s="1125"/>
      <c r="E74" s="1125"/>
      <c r="F74" s="1125"/>
      <c r="G74" s="1125"/>
      <c r="H74" s="1125"/>
      <c r="I74" s="1125"/>
      <c r="J74" s="1125"/>
      <c r="K74" s="1125"/>
      <c r="L74" s="1125"/>
      <c r="M74" s="1125"/>
      <c r="N74" s="1125"/>
      <c r="O74" s="1111" t="s">
        <v>1673</v>
      </c>
      <c r="P74" s="1122" t="s">
        <v>1853</v>
      </c>
      <c r="Q74" s="1123"/>
      <c r="R74" s="1123"/>
      <c r="S74" s="1123"/>
      <c r="T74" s="1122" t="s">
        <v>1853</v>
      </c>
      <c r="U74" s="1123"/>
      <c r="V74" s="1123"/>
      <c r="W74" s="1123"/>
      <c r="X74" s="1122" t="s">
        <v>1853</v>
      </c>
      <c r="Y74" s="1123"/>
      <c r="Z74" s="1123"/>
      <c r="AA74" s="1123"/>
      <c r="AB74" s="1122" t="s">
        <v>1853</v>
      </c>
      <c r="AC74" s="1123"/>
      <c r="AD74" s="1123"/>
      <c r="AE74" s="1123"/>
      <c r="AF74" s="1122" t="s">
        <v>1853</v>
      </c>
      <c r="AG74" s="1123"/>
      <c r="AH74" s="1123"/>
      <c r="AI74" s="1123"/>
      <c r="AJ74" s="1122" t="s">
        <v>1853</v>
      </c>
      <c r="AK74" s="1123"/>
      <c r="AL74" s="1123"/>
      <c r="AM74" s="1123"/>
      <c r="AN74" s="1122" t="s">
        <v>1853</v>
      </c>
      <c r="AO74" s="1123"/>
      <c r="AP74" s="1123"/>
      <c r="AQ74" s="1123"/>
      <c r="AR74" s="1122" t="s">
        <v>1853</v>
      </c>
      <c r="AS74" s="1123"/>
      <c r="AT74" s="1123"/>
      <c r="AU74" s="1123"/>
      <c r="AV74" s="1122" t="s">
        <v>1853</v>
      </c>
      <c r="AW74" s="1123"/>
      <c r="AX74" s="1123"/>
      <c r="AY74" s="1123"/>
    </row>
    <row r="75" spans="1:51" s="1129" customFormat="1" ht="26.25" customHeight="1">
      <c r="A75" s="1125" t="s">
        <v>1428</v>
      </c>
      <c r="B75" s="1125"/>
      <c r="C75" s="1125"/>
      <c r="D75" s="1125"/>
      <c r="E75" s="1125"/>
      <c r="F75" s="1125"/>
      <c r="G75" s="1125"/>
      <c r="H75" s="1125"/>
      <c r="I75" s="1125"/>
      <c r="J75" s="1125"/>
      <c r="K75" s="1125"/>
      <c r="L75" s="1125"/>
      <c r="M75" s="1125"/>
      <c r="N75" s="1125"/>
      <c r="O75" s="1111" t="s">
        <v>1675</v>
      </c>
      <c r="P75" s="1122" t="s">
        <v>1853</v>
      </c>
      <c r="Q75" s="1123"/>
      <c r="R75" s="1123"/>
      <c r="S75" s="1123"/>
      <c r="T75" s="1122" t="s">
        <v>1853</v>
      </c>
      <c r="U75" s="1123"/>
      <c r="V75" s="1123"/>
      <c r="W75" s="1123"/>
      <c r="X75" s="1122" t="s">
        <v>1853</v>
      </c>
      <c r="Y75" s="1123"/>
      <c r="Z75" s="1123"/>
      <c r="AA75" s="1123"/>
      <c r="AB75" s="1122" t="s">
        <v>1853</v>
      </c>
      <c r="AC75" s="1123"/>
      <c r="AD75" s="1123"/>
      <c r="AE75" s="1123"/>
      <c r="AF75" s="1122" t="s">
        <v>1853</v>
      </c>
      <c r="AG75" s="1123"/>
      <c r="AH75" s="1123"/>
      <c r="AI75" s="1123"/>
      <c r="AJ75" s="1122" t="s">
        <v>1853</v>
      </c>
      <c r="AK75" s="1123"/>
      <c r="AL75" s="1123"/>
      <c r="AM75" s="1123"/>
      <c r="AN75" s="1122" t="s">
        <v>1853</v>
      </c>
      <c r="AO75" s="1123"/>
      <c r="AP75" s="1123"/>
      <c r="AQ75" s="1123"/>
      <c r="AR75" s="1122" t="s">
        <v>1853</v>
      </c>
      <c r="AS75" s="1123"/>
      <c r="AT75" s="1123"/>
      <c r="AU75" s="1123"/>
      <c r="AV75" s="1122" t="s">
        <v>1853</v>
      </c>
      <c r="AW75" s="1123"/>
      <c r="AX75" s="1123"/>
      <c r="AY75" s="1123"/>
    </row>
    <row r="76" spans="1:51" s="1129" customFormat="1" ht="42" customHeight="1">
      <c r="A76" s="1125" t="s">
        <v>1429</v>
      </c>
      <c r="B76" s="1125"/>
      <c r="C76" s="1125"/>
      <c r="D76" s="1125"/>
      <c r="E76" s="1125"/>
      <c r="F76" s="1125"/>
      <c r="G76" s="1125"/>
      <c r="H76" s="1125"/>
      <c r="I76" s="1125"/>
      <c r="J76" s="1125"/>
      <c r="K76" s="1125"/>
      <c r="L76" s="1125"/>
      <c r="M76" s="1125"/>
      <c r="N76" s="1125"/>
      <c r="O76" s="1111" t="s">
        <v>1677</v>
      </c>
      <c r="P76" s="1122" t="s">
        <v>1853</v>
      </c>
      <c r="Q76" s="1123"/>
      <c r="R76" s="1123"/>
      <c r="S76" s="1123"/>
      <c r="T76" s="1122" t="s">
        <v>1853</v>
      </c>
      <c r="U76" s="1123"/>
      <c r="V76" s="1123"/>
      <c r="W76" s="1123"/>
      <c r="X76" s="1122" t="s">
        <v>1853</v>
      </c>
      <c r="Y76" s="1123"/>
      <c r="Z76" s="1123"/>
      <c r="AA76" s="1123"/>
      <c r="AB76" s="1122" t="s">
        <v>1853</v>
      </c>
      <c r="AC76" s="1123"/>
      <c r="AD76" s="1123"/>
      <c r="AE76" s="1123"/>
      <c r="AF76" s="1122" t="s">
        <v>1853</v>
      </c>
      <c r="AG76" s="1123"/>
      <c r="AH76" s="1123"/>
      <c r="AI76" s="1123"/>
      <c r="AJ76" s="1122" t="s">
        <v>1853</v>
      </c>
      <c r="AK76" s="1123"/>
      <c r="AL76" s="1123"/>
      <c r="AM76" s="1123"/>
      <c r="AN76" s="1122" t="s">
        <v>1853</v>
      </c>
      <c r="AO76" s="1123"/>
      <c r="AP76" s="1123"/>
      <c r="AQ76" s="1123"/>
      <c r="AR76" s="1122" t="s">
        <v>1853</v>
      </c>
      <c r="AS76" s="1123"/>
      <c r="AT76" s="1123"/>
      <c r="AU76" s="1123"/>
      <c r="AV76" s="1122" t="s">
        <v>1853</v>
      </c>
      <c r="AW76" s="1123"/>
      <c r="AX76" s="1123"/>
      <c r="AY76" s="1123"/>
    </row>
    <row r="77" spans="1:51" s="1129" customFormat="1" ht="39" customHeight="1">
      <c r="A77" s="1125" t="s">
        <v>1430</v>
      </c>
      <c r="B77" s="1125"/>
      <c r="C77" s="1125"/>
      <c r="D77" s="1125"/>
      <c r="E77" s="1125"/>
      <c r="F77" s="1125"/>
      <c r="G77" s="1125"/>
      <c r="H77" s="1125"/>
      <c r="I77" s="1125"/>
      <c r="J77" s="1125"/>
      <c r="K77" s="1125"/>
      <c r="L77" s="1125"/>
      <c r="M77" s="1125"/>
      <c r="N77" s="1125"/>
      <c r="O77" s="1111" t="s">
        <v>1679</v>
      </c>
      <c r="P77" s="1122" t="s">
        <v>1853</v>
      </c>
      <c r="Q77" s="1123"/>
      <c r="R77" s="1123"/>
      <c r="S77" s="1123"/>
      <c r="T77" s="1122" t="s">
        <v>1853</v>
      </c>
      <c r="U77" s="1123"/>
      <c r="V77" s="1123"/>
      <c r="W77" s="1123"/>
      <c r="X77" s="1122" t="s">
        <v>1853</v>
      </c>
      <c r="Y77" s="1123"/>
      <c r="Z77" s="1123"/>
      <c r="AA77" s="1123"/>
      <c r="AB77" s="1122" t="s">
        <v>1853</v>
      </c>
      <c r="AC77" s="1123"/>
      <c r="AD77" s="1123"/>
      <c r="AE77" s="1123"/>
      <c r="AF77" s="1122" t="s">
        <v>1853</v>
      </c>
      <c r="AG77" s="1123"/>
      <c r="AH77" s="1123"/>
      <c r="AI77" s="1123"/>
      <c r="AJ77" s="1122" t="s">
        <v>1853</v>
      </c>
      <c r="AK77" s="1123"/>
      <c r="AL77" s="1123"/>
      <c r="AM77" s="1123"/>
      <c r="AN77" s="1122" t="s">
        <v>1853</v>
      </c>
      <c r="AO77" s="1123"/>
      <c r="AP77" s="1123"/>
      <c r="AQ77" s="1123"/>
      <c r="AR77" s="1122" t="s">
        <v>1853</v>
      </c>
      <c r="AS77" s="1123"/>
      <c r="AT77" s="1123"/>
      <c r="AU77" s="1123"/>
      <c r="AV77" s="1122" t="s">
        <v>1853</v>
      </c>
      <c r="AW77" s="1123"/>
      <c r="AX77" s="1123"/>
      <c r="AY77" s="1123"/>
    </row>
    <row r="78" spans="1:51" s="1133" customFormat="1" ht="43.5" customHeight="1">
      <c r="A78" s="1137" t="s">
        <v>1431</v>
      </c>
      <c r="B78" s="1137"/>
      <c r="C78" s="1137"/>
      <c r="D78" s="1137"/>
      <c r="E78" s="1137"/>
      <c r="F78" s="1137"/>
      <c r="G78" s="1137"/>
      <c r="H78" s="1137"/>
      <c r="I78" s="1137"/>
      <c r="J78" s="1137"/>
      <c r="K78" s="1137"/>
      <c r="L78" s="1137"/>
      <c r="M78" s="1137"/>
      <c r="N78" s="1137"/>
      <c r="O78" s="1136" t="s">
        <v>1681</v>
      </c>
      <c r="P78" s="1122" t="s">
        <v>1853</v>
      </c>
      <c r="Q78" s="1123"/>
      <c r="R78" s="1123"/>
      <c r="S78" s="1123"/>
      <c r="T78" s="1122" t="s">
        <v>1853</v>
      </c>
      <c r="U78" s="1123"/>
      <c r="V78" s="1123"/>
      <c r="W78" s="1123"/>
      <c r="X78" s="1122" t="s">
        <v>1853</v>
      </c>
      <c r="Y78" s="1123"/>
      <c r="Z78" s="1123"/>
      <c r="AA78" s="1123"/>
      <c r="AB78" s="1122" t="s">
        <v>1853</v>
      </c>
      <c r="AC78" s="1123"/>
      <c r="AD78" s="1123"/>
      <c r="AE78" s="1123"/>
      <c r="AF78" s="1122" t="s">
        <v>1853</v>
      </c>
      <c r="AG78" s="1123"/>
      <c r="AH78" s="1123"/>
      <c r="AI78" s="1123"/>
      <c r="AJ78" s="1122" t="s">
        <v>1853</v>
      </c>
      <c r="AK78" s="1123"/>
      <c r="AL78" s="1123"/>
      <c r="AM78" s="1123"/>
      <c r="AN78" s="1122" t="s">
        <v>1853</v>
      </c>
      <c r="AO78" s="1123"/>
      <c r="AP78" s="1123"/>
      <c r="AQ78" s="1123"/>
      <c r="AR78" s="1122" t="s">
        <v>1853</v>
      </c>
      <c r="AS78" s="1123"/>
      <c r="AT78" s="1123"/>
      <c r="AU78" s="1123"/>
      <c r="AV78" s="1122" t="s">
        <v>1853</v>
      </c>
      <c r="AW78" s="1123"/>
      <c r="AX78" s="1123"/>
      <c r="AY78" s="1123"/>
    </row>
    <row r="79" spans="1:51" s="1129" customFormat="1" ht="41.25" customHeight="1">
      <c r="A79" s="1125" t="s">
        <v>1432</v>
      </c>
      <c r="B79" s="1125"/>
      <c r="C79" s="1125"/>
      <c r="D79" s="1125"/>
      <c r="E79" s="1125"/>
      <c r="F79" s="1125"/>
      <c r="G79" s="1125"/>
      <c r="H79" s="1125"/>
      <c r="I79" s="1125"/>
      <c r="J79" s="1125"/>
      <c r="K79" s="1125"/>
      <c r="L79" s="1125"/>
      <c r="M79" s="1125"/>
      <c r="N79" s="1125"/>
      <c r="O79" s="1111" t="s">
        <v>1683</v>
      </c>
      <c r="P79" s="1122" t="s">
        <v>1853</v>
      </c>
      <c r="Q79" s="1123"/>
      <c r="R79" s="1123"/>
      <c r="S79" s="1123"/>
      <c r="T79" s="1122" t="s">
        <v>1853</v>
      </c>
      <c r="U79" s="1123"/>
      <c r="V79" s="1123"/>
      <c r="W79" s="1123"/>
      <c r="X79" s="1122" t="s">
        <v>1853</v>
      </c>
      <c r="Y79" s="1123"/>
      <c r="Z79" s="1123"/>
      <c r="AA79" s="1123"/>
      <c r="AB79" s="1122" t="s">
        <v>1853</v>
      </c>
      <c r="AC79" s="1123"/>
      <c r="AD79" s="1123"/>
      <c r="AE79" s="1123"/>
      <c r="AF79" s="1122" t="s">
        <v>1853</v>
      </c>
      <c r="AG79" s="1123"/>
      <c r="AH79" s="1123"/>
      <c r="AI79" s="1123"/>
      <c r="AJ79" s="1122" t="s">
        <v>1853</v>
      </c>
      <c r="AK79" s="1123"/>
      <c r="AL79" s="1123"/>
      <c r="AM79" s="1123"/>
      <c r="AN79" s="1122" t="s">
        <v>1853</v>
      </c>
      <c r="AO79" s="1123"/>
      <c r="AP79" s="1123"/>
      <c r="AQ79" s="1123"/>
      <c r="AR79" s="1122" t="s">
        <v>1853</v>
      </c>
      <c r="AS79" s="1123"/>
      <c r="AT79" s="1123"/>
      <c r="AU79" s="1123"/>
      <c r="AV79" s="1122" t="s">
        <v>1853</v>
      </c>
      <c r="AW79" s="1123"/>
      <c r="AX79" s="1123"/>
      <c r="AY79" s="1123"/>
    </row>
    <row r="80" spans="1:51" s="1129" customFormat="1" ht="42.75" customHeight="1">
      <c r="A80" s="1125" t="s">
        <v>1433</v>
      </c>
      <c r="B80" s="1125"/>
      <c r="C80" s="1125"/>
      <c r="D80" s="1125"/>
      <c r="E80" s="1125"/>
      <c r="F80" s="1125"/>
      <c r="G80" s="1125"/>
      <c r="H80" s="1125"/>
      <c r="I80" s="1125"/>
      <c r="J80" s="1125"/>
      <c r="K80" s="1125"/>
      <c r="L80" s="1125"/>
      <c r="M80" s="1125"/>
      <c r="N80" s="1125"/>
      <c r="O80" s="1111" t="s">
        <v>1793</v>
      </c>
      <c r="P80" s="1122" t="s">
        <v>1853</v>
      </c>
      <c r="Q80" s="1123"/>
      <c r="R80" s="1123"/>
      <c r="S80" s="1123"/>
      <c r="T80" s="1122" t="s">
        <v>1853</v>
      </c>
      <c r="U80" s="1123"/>
      <c r="V80" s="1123"/>
      <c r="W80" s="1123"/>
      <c r="X80" s="1122" t="s">
        <v>1853</v>
      </c>
      <c r="Y80" s="1123"/>
      <c r="Z80" s="1123"/>
      <c r="AA80" s="1123"/>
      <c r="AB80" s="1122" t="s">
        <v>1853</v>
      </c>
      <c r="AC80" s="1123"/>
      <c r="AD80" s="1123"/>
      <c r="AE80" s="1123"/>
      <c r="AF80" s="1122" t="s">
        <v>1853</v>
      </c>
      <c r="AG80" s="1123"/>
      <c r="AH80" s="1123"/>
      <c r="AI80" s="1123"/>
      <c r="AJ80" s="1122" t="s">
        <v>1853</v>
      </c>
      <c r="AK80" s="1123"/>
      <c r="AL80" s="1123"/>
      <c r="AM80" s="1123"/>
      <c r="AN80" s="1122" t="s">
        <v>1853</v>
      </c>
      <c r="AO80" s="1123"/>
      <c r="AP80" s="1123"/>
      <c r="AQ80" s="1123"/>
      <c r="AR80" s="1122" t="s">
        <v>1853</v>
      </c>
      <c r="AS80" s="1123"/>
      <c r="AT80" s="1123"/>
      <c r="AU80" s="1123"/>
      <c r="AV80" s="1122" t="s">
        <v>1853</v>
      </c>
      <c r="AW80" s="1123"/>
      <c r="AX80" s="1123"/>
      <c r="AY80" s="1123"/>
    </row>
    <row r="81" spans="1:51" s="1133" customFormat="1" ht="26.25" customHeight="1">
      <c r="A81" s="1135" t="s">
        <v>1434</v>
      </c>
      <c r="B81" s="1135"/>
      <c r="C81" s="1135"/>
      <c r="D81" s="1135"/>
      <c r="E81" s="1135"/>
      <c r="F81" s="1135"/>
      <c r="G81" s="1135"/>
      <c r="H81" s="1135"/>
      <c r="I81" s="1135"/>
      <c r="J81" s="1135"/>
      <c r="K81" s="1135"/>
      <c r="L81" s="1135"/>
      <c r="M81" s="1135"/>
      <c r="N81" s="1135"/>
      <c r="O81" s="1136" t="s">
        <v>1795</v>
      </c>
      <c r="P81" s="1122" t="s">
        <v>1853</v>
      </c>
      <c r="Q81" s="1123"/>
      <c r="R81" s="1123"/>
      <c r="S81" s="1123"/>
      <c r="T81" s="1122" t="s">
        <v>1853</v>
      </c>
      <c r="U81" s="1123"/>
      <c r="V81" s="1123"/>
      <c r="W81" s="1123"/>
      <c r="X81" s="1122" t="s">
        <v>1853</v>
      </c>
      <c r="Y81" s="1123"/>
      <c r="Z81" s="1123"/>
      <c r="AA81" s="1123"/>
      <c r="AB81" s="1122" t="s">
        <v>1853</v>
      </c>
      <c r="AC81" s="1123"/>
      <c r="AD81" s="1123"/>
      <c r="AE81" s="1123"/>
      <c r="AF81" s="1122" t="s">
        <v>1853</v>
      </c>
      <c r="AG81" s="1123"/>
      <c r="AH81" s="1123"/>
      <c r="AI81" s="1123"/>
      <c r="AJ81" s="1122" t="s">
        <v>1853</v>
      </c>
      <c r="AK81" s="1123"/>
      <c r="AL81" s="1123"/>
      <c r="AM81" s="1123"/>
      <c r="AN81" s="1122" t="s">
        <v>1853</v>
      </c>
      <c r="AO81" s="1123"/>
      <c r="AP81" s="1123"/>
      <c r="AQ81" s="1123"/>
      <c r="AR81" s="1122" t="s">
        <v>1853</v>
      </c>
      <c r="AS81" s="1123"/>
      <c r="AT81" s="1123"/>
      <c r="AU81" s="1123"/>
      <c r="AV81" s="1122" t="s">
        <v>1853</v>
      </c>
      <c r="AW81" s="1123"/>
      <c r="AX81" s="1123"/>
      <c r="AY81" s="1123"/>
    </row>
    <row r="82" spans="1:51" s="1129" customFormat="1" ht="26.25" customHeight="1">
      <c r="A82" s="1125" t="s">
        <v>802</v>
      </c>
      <c r="B82" s="1125"/>
      <c r="C82" s="1125"/>
      <c r="D82" s="1125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11" t="s">
        <v>1797</v>
      </c>
      <c r="P82" s="1122" t="s">
        <v>1853</v>
      </c>
      <c r="Q82" s="1123"/>
      <c r="R82" s="1123"/>
      <c r="S82" s="1123"/>
      <c r="T82" s="1122" t="s">
        <v>1853</v>
      </c>
      <c r="U82" s="1123"/>
      <c r="V82" s="1123"/>
      <c r="W82" s="1123"/>
      <c r="X82" s="1122" t="s">
        <v>1853</v>
      </c>
      <c r="Y82" s="1123"/>
      <c r="Z82" s="1123"/>
      <c r="AA82" s="1123"/>
      <c r="AB82" s="1122" t="s">
        <v>1853</v>
      </c>
      <c r="AC82" s="1123"/>
      <c r="AD82" s="1123"/>
      <c r="AE82" s="1123"/>
      <c r="AF82" s="1122" t="s">
        <v>1853</v>
      </c>
      <c r="AG82" s="1123"/>
      <c r="AH82" s="1123"/>
      <c r="AI82" s="1123"/>
      <c r="AJ82" s="1122" t="s">
        <v>1853</v>
      </c>
      <c r="AK82" s="1123"/>
      <c r="AL82" s="1123"/>
      <c r="AM82" s="1123"/>
      <c r="AN82" s="1122" t="s">
        <v>1853</v>
      </c>
      <c r="AO82" s="1123"/>
      <c r="AP82" s="1123"/>
      <c r="AQ82" s="1123"/>
      <c r="AR82" s="1122" t="s">
        <v>1853</v>
      </c>
      <c r="AS82" s="1123"/>
      <c r="AT82" s="1123"/>
      <c r="AU82" s="1123"/>
      <c r="AV82" s="1122" t="s">
        <v>1853</v>
      </c>
      <c r="AW82" s="1123"/>
      <c r="AX82" s="1123"/>
      <c r="AY82" s="1123"/>
    </row>
    <row r="83" spans="1:51" s="1129" customFormat="1" ht="26.25" customHeight="1">
      <c r="A83" s="1125" t="s">
        <v>803</v>
      </c>
      <c r="B83" s="1125"/>
      <c r="C83" s="1125"/>
      <c r="D83" s="1125"/>
      <c r="E83" s="1125"/>
      <c r="F83" s="1125"/>
      <c r="G83" s="1125"/>
      <c r="H83" s="1125"/>
      <c r="I83" s="1125"/>
      <c r="J83" s="1125"/>
      <c r="K83" s="1125"/>
      <c r="L83" s="1125"/>
      <c r="M83" s="1125"/>
      <c r="N83" s="1125"/>
      <c r="O83" s="1111" t="s">
        <v>1799</v>
      </c>
      <c r="P83" s="1122" t="s">
        <v>1853</v>
      </c>
      <c r="Q83" s="1123"/>
      <c r="R83" s="1123"/>
      <c r="S83" s="1123"/>
      <c r="T83" s="1122" t="s">
        <v>1853</v>
      </c>
      <c r="U83" s="1123"/>
      <c r="V83" s="1123"/>
      <c r="W83" s="1123"/>
      <c r="X83" s="1122" t="s">
        <v>1853</v>
      </c>
      <c r="Y83" s="1123"/>
      <c r="Z83" s="1123"/>
      <c r="AA83" s="1123"/>
      <c r="AB83" s="1122" t="s">
        <v>1853</v>
      </c>
      <c r="AC83" s="1123"/>
      <c r="AD83" s="1123"/>
      <c r="AE83" s="1123"/>
      <c r="AF83" s="1122" t="s">
        <v>1853</v>
      </c>
      <c r="AG83" s="1123"/>
      <c r="AH83" s="1123"/>
      <c r="AI83" s="1123"/>
      <c r="AJ83" s="1122" t="s">
        <v>1853</v>
      </c>
      <c r="AK83" s="1123"/>
      <c r="AL83" s="1123"/>
      <c r="AM83" s="1123"/>
      <c r="AN83" s="1122" t="s">
        <v>1853</v>
      </c>
      <c r="AO83" s="1123"/>
      <c r="AP83" s="1123"/>
      <c r="AQ83" s="1123"/>
      <c r="AR83" s="1122" t="s">
        <v>1853</v>
      </c>
      <c r="AS83" s="1123"/>
      <c r="AT83" s="1123"/>
      <c r="AU83" s="1123"/>
      <c r="AV83" s="1122" t="s">
        <v>1853</v>
      </c>
      <c r="AW83" s="1123"/>
      <c r="AX83" s="1123"/>
      <c r="AY83" s="1123"/>
    </row>
    <row r="84" spans="1:51" s="1129" customFormat="1" ht="26.25" customHeight="1">
      <c r="A84" s="1125" t="s">
        <v>804</v>
      </c>
      <c r="B84" s="1125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N84" s="1125"/>
      <c r="O84" s="1111" t="s">
        <v>1801</v>
      </c>
      <c r="P84" s="1122" t="s">
        <v>1853</v>
      </c>
      <c r="Q84" s="1123"/>
      <c r="R84" s="1123"/>
      <c r="S84" s="1123"/>
      <c r="T84" s="1122" t="s">
        <v>1853</v>
      </c>
      <c r="U84" s="1123"/>
      <c r="V84" s="1123"/>
      <c r="W84" s="1123"/>
      <c r="X84" s="1122" t="s">
        <v>1853</v>
      </c>
      <c r="Y84" s="1123"/>
      <c r="Z84" s="1123"/>
      <c r="AA84" s="1123"/>
      <c r="AB84" s="1122" t="s">
        <v>1853</v>
      </c>
      <c r="AC84" s="1123"/>
      <c r="AD84" s="1123"/>
      <c r="AE84" s="1123"/>
      <c r="AF84" s="1122" t="s">
        <v>1853</v>
      </c>
      <c r="AG84" s="1123"/>
      <c r="AH84" s="1123"/>
      <c r="AI84" s="1123"/>
      <c r="AJ84" s="1122" t="s">
        <v>1853</v>
      </c>
      <c r="AK84" s="1123"/>
      <c r="AL84" s="1123"/>
      <c r="AM84" s="1123"/>
      <c r="AN84" s="1122" t="s">
        <v>1853</v>
      </c>
      <c r="AO84" s="1123"/>
      <c r="AP84" s="1123"/>
      <c r="AQ84" s="1123"/>
      <c r="AR84" s="1122" t="s">
        <v>1853</v>
      </c>
      <c r="AS84" s="1123"/>
      <c r="AT84" s="1123"/>
      <c r="AU84" s="1123"/>
      <c r="AV84" s="1122" t="s">
        <v>1853</v>
      </c>
      <c r="AW84" s="1123"/>
      <c r="AX84" s="1123"/>
      <c r="AY84" s="1123"/>
    </row>
    <row r="85" spans="1:51" s="1127" customFormat="1" ht="28.5" customHeight="1">
      <c r="A85" s="1138" t="s">
        <v>1435</v>
      </c>
      <c r="B85" s="1126"/>
      <c r="C85" s="1126"/>
      <c r="D85" s="1126"/>
      <c r="E85" s="1126"/>
      <c r="F85" s="1126"/>
      <c r="G85" s="1126"/>
      <c r="H85" s="1126"/>
      <c r="I85" s="1126"/>
      <c r="J85" s="1126"/>
      <c r="K85" s="1126"/>
      <c r="L85" s="1126"/>
      <c r="M85" s="1126"/>
      <c r="N85" s="1126"/>
      <c r="O85" s="1115" t="s">
        <v>1803</v>
      </c>
      <c r="P85" s="1116">
        <v>3000</v>
      </c>
      <c r="Q85" s="1116"/>
      <c r="R85" s="1116"/>
      <c r="S85" s="1116"/>
      <c r="T85" s="1116">
        <v>5000</v>
      </c>
      <c r="U85" s="1116"/>
      <c r="V85" s="1116"/>
      <c r="W85" s="1116"/>
      <c r="X85" s="1116">
        <v>220000</v>
      </c>
      <c r="Y85" s="1116"/>
      <c r="Z85" s="1116"/>
      <c r="AA85" s="1116"/>
      <c r="AB85" s="1116">
        <v>34000</v>
      </c>
      <c r="AC85" s="1116"/>
      <c r="AD85" s="1116"/>
      <c r="AE85" s="1116"/>
      <c r="AF85" s="1116">
        <v>173427</v>
      </c>
      <c r="AG85" s="1116"/>
      <c r="AH85" s="1116"/>
      <c r="AI85" s="1116"/>
      <c r="AJ85" s="1116"/>
      <c r="AK85" s="1116"/>
      <c r="AL85" s="1116"/>
      <c r="AM85" s="1116"/>
      <c r="AN85" s="1116"/>
      <c r="AO85" s="1116"/>
      <c r="AP85" s="1116"/>
      <c r="AQ85" s="1116"/>
      <c r="AR85" s="1116"/>
      <c r="AS85" s="1116"/>
      <c r="AT85" s="1116"/>
      <c r="AU85" s="1116"/>
      <c r="AV85" s="1116"/>
      <c r="AW85" s="1116"/>
      <c r="AX85" s="1116"/>
      <c r="AY85" s="1116"/>
    </row>
    <row r="86" spans="1:51" s="1129" customFormat="1" ht="29.25" customHeight="1">
      <c r="A86" s="1125" t="s">
        <v>836</v>
      </c>
      <c r="B86" s="1170"/>
      <c r="C86" s="1170"/>
      <c r="D86" s="1170"/>
      <c r="E86" s="1170"/>
      <c r="F86" s="1170"/>
      <c r="G86" s="1170"/>
      <c r="H86" s="1170"/>
      <c r="I86" s="1170"/>
      <c r="J86" s="1170"/>
      <c r="K86" s="1170"/>
      <c r="L86" s="1170"/>
      <c r="M86" s="1170"/>
      <c r="N86" s="1170"/>
      <c r="O86" s="1111" t="s">
        <v>1805</v>
      </c>
      <c r="P86" s="1112"/>
      <c r="Q86" s="1112"/>
      <c r="R86" s="1112"/>
      <c r="S86" s="1112"/>
      <c r="T86" s="1112"/>
      <c r="U86" s="1112"/>
      <c r="V86" s="1112"/>
      <c r="W86" s="1112"/>
      <c r="X86" s="1112"/>
      <c r="Y86" s="1112"/>
      <c r="Z86" s="1112"/>
      <c r="AA86" s="1112"/>
      <c r="AB86" s="1112"/>
      <c r="AC86" s="1112"/>
      <c r="AD86" s="1112"/>
      <c r="AE86" s="1112"/>
      <c r="AF86" s="1112"/>
      <c r="AG86" s="1112"/>
      <c r="AH86" s="1112"/>
      <c r="AI86" s="1112"/>
      <c r="AJ86" s="1112"/>
      <c r="AK86" s="1112"/>
      <c r="AL86" s="1112"/>
      <c r="AM86" s="1112"/>
      <c r="AN86" s="1112"/>
      <c r="AO86" s="1112"/>
      <c r="AP86" s="1112"/>
      <c r="AQ86" s="1112"/>
      <c r="AR86" s="1112"/>
      <c r="AS86" s="1112"/>
      <c r="AT86" s="1112"/>
      <c r="AU86" s="1112"/>
      <c r="AV86" s="1112"/>
      <c r="AW86" s="1112"/>
      <c r="AX86" s="1112"/>
      <c r="AY86" s="1112"/>
    </row>
    <row r="87" spans="1:51" s="1127" customFormat="1" ht="31.5" customHeight="1">
      <c r="A87" s="1126" t="s">
        <v>1437</v>
      </c>
      <c r="B87" s="1141"/>
      <c r="C87" s="1141"/>
      <c r="D87" s="1141"/>
      <c r="E87" s="1141"/>
      <c r="F87" s="1141"/>
      <c r="G87" s="1141"/>
      <c r="H87" s="1141"/>
      <c r="I87" s="1141"/>
      <c r="J87" s="1141"/>
      <c r="K87" s="1141"/>
      <c r="L87" s="1141"/>
      <c r="M87" s="1141"/>
      <c r="N87" s="1141"/>
      <c r="O87" s="1115" t="s">
        <v>1807</v>
      </c>
      <c r="P87" s="1116">
        <v>3000</v>
      </c>
      <c r="Q87" s="1116"/>
      <c r="R87" s="1116"/>
      <c r="S87" s="1116"/>
      <c r="T87" s="1116">
        <v>5000</v>
      </c>
      <c r="U87" s="1116"/>
      <c r="V87" s="1116"/>
      <c r="W87" s="1116"/>
      <c r="X87" s="1116">
        <v>220000</v>
      </c>
      <c r="Y87" s="1116"/>
      <c r="Z87" s="1116"/>
      <c r="AA87" s="1116"/>
      <c r="AB87" s="1116">
        <v>34000</v>
      </c>
      <c r="AC87" s="1116"/>
      <c r="AD87" s="1116"/>
      <c r="AE87" s="1116"/>
      <c r="AF87" s="1116">
        <v>173427</v>
      </c>
      <c r="AG87" s="1116"/>
      <c r="AH87" s="1116"/>
      <c r="AI87" s="1116"/>
      <c r="AJ87" s="1116"/>
      <c r="AK87" s="1116"/>
      <c r="AL87" s="1116"/>
      <c r="AM87" s="1116"/>
      <c r="AN87" s="1116"/>
      <c r="AO87" s="1116"/>
      <c r="AP87" s="1116"/>
      <c r="AQ87" s="1116"/>
      <c r="AR87" s="1116"/>
      <c r="AS87" s="1116"/>
      <c r="AT87" s="1116"/>
      <c r="AU87" s="1116"/>
      <c r="AV87" s="1116"/>
      <c r="AW87" s="1116"/>
      <c r="AX87" s="1116"/>
      <c r="AY87" s="1116"/>
    </row>
    <row r="88" spans="1:51" s="1129" customFormat="1" ht="25.5" customHeight="1">
      <c r="A88" s="1121" t="s">
        <v>805</v>
      </c>
      <c r="B88" s="1142"/>
      <c r="C88" s="1142"/>
      <c r="D88" s="1142"/>
      <c r="E88" s="1142"/>
      <c r="F88" s="1142"/>
      <c r="G88" s="1142"/>
      <c r="H88" s="1142"/>
      <c r="I88" s="1142"/>
      <c r="J88" s="1142"/>
      <c r="K88" s="1142"/>
      <c r="L88" s="1142"/>
      <c r="M88" s="1142"/>
      <c r="N88" s="1142"/>
      <c r="O88" s="1111" t="s">
        <v>1809</v>
      </c>
      <c r="P88" s="1122" t="s">
        <v>1853</v>
      </c>
      <c r="Q88" s="1123"/>
      <c r="R88" s="1123"/>
      <c r="S88" s="1123"/>
      <c r="T88" s="1122" t="s">
        <v>1853</v>
      </c>
      <c r="U88" s="1123"/>
      <c r="V88" s="1123"/>
      <c r="W88" s="1123"/>
      <c r="X88" s="1122" t="s">
        <v>1853</v>
      </c>
      <c r="Y88" s="1123"/>
      <c r="Z88" s="1123"/>
      <c r="AA88" s="1123"/>
      <c r="AB88" s="1122" t="s">
        <v>1853</v>
      </c>
      <c r="AC88" s="1123"/>
      <c r="AD88" s="1123"/>
      <c r="AE88" s="1123"/>
      <c r="AF88" s="1122" t="s">
        <v>1853</v>
      </c>
      <c r="AG88" s="1123"/>
      <c r="AH88" s="1123"/>
      <c r="AI88" s="1123"/>
      <c r="AJ88" s="1122" t="s">
        <v>1853</v>
      </c>
      <c r="AK88" s="1123"/>
      <c r="AL88" s="1123"/>
      <c r="AM88" s="1123"/>
      <c r="AN88" s="1122" t="s">
        <v>1853</v>
      </c>
      <c r="AO88" s="1123"/>
      <c r="AP88" s="1123"/>
      <c r="AQ88" s="1123"/>
      <c r="AR88" s="1122" t="s">
        <v>1853</v>
      </c>
      <c r="AS88" s="1123"/>
      <c r="AT88" s="1123"/>
      <c r="AU88" s="1123"/>
      <c r="AV88" s="1122" t="s">
        <v>1853</v>
      </c>
      <c r="AW88" s="1123"/>
      <c r="AX88" s="1123"/>
      <c r="AY88" s="1123"/>
    </row>
    <row r="89" spans="1:51" s="1129" customFormat="1" ht="29.25" customHeight="1">
      <c r="A89" s="1121" t="s">
        <v>1438</v>
      </c>
      <c r="B89" s="1142"/>
      <c r="C89" s="1142"/>
      <c r="D89" s="1142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1111" t="s">
        <v>1811</v>
      </c>
      <c r="P89" s="1122" t="s">
        <v>1853</v>
      </c>
      <c r="Q89" s="1123"/>
      <c r="R89" s="1123"/>
      <c r="S89" s="1123"/>
      <c r="T89" s="1122" t="s">
        <v>1853</v>
      </c>
      <c r="U89" s="1123"/>
      <c r="V89" s="1123"/>
      <c r="W89" s="1123"/>
      <c r="X89" s="1122" t="s">
        <v>1853</v>
      </c>
      <c r="Y89" s="1123"/>
      <c r="Z89" s="1123"/>
      <c r="AA89" s="1123"/>
      <c r="AB89" s="1122" t="s">
        <v>1853</v>
      </c>
      <c r="AC89" s="1123"/>
      <c r="AD89" s="1123"/>
      <c r="AE89" s="1123"/>
      <c r="AF89" s="1122" t="s">
        <v>1853</v>
      </c>
      <c r="AG89" s="1123"/>
      <c r="AH89" s="1123"/>
      <c r="AI89" s="1123"/>
      <c r="AJ89" s="1122" t="s">
        <v>1853</v>
      </c>
      <c r="AK89" s="1123"/>
      <c r="AL89" s="1123"/>
      <c r="AM89" s="1123"/>
      <c r="AN89" s="1122" t="s">
        <v>1853</v>
      </c>
      <c r="AO89" s="1123"/>
      <c r="AP89" s="1123"/>
      <c r="AQ89" s="1123"/>
      <c r="AR89" s="1122" t="s">
        <v>1853</v>
      </c>
      <c r="AS89" s="1123"/>
      <c r="AT89" s="1123"/>
      <c r="AU89" s="1123"/>
      <c r="AV89" s="1122" t="s">
        <v>1853</v>
      </c>
      <c r="AW89" s="1123"/>
      <c r="AX89" s="1123"/>
      <c r="AY89" s="1123"/>
    </row>
    <row r="90" spans="1:51" s="1129" customFormat="1" ht="28.5" customHeight="1">
      <c r="A90" s="1121" t="s">
        <v>1439</v>
      </c>
      <c r="B90" s="1142"/>
      <c r="C90" s="1142"/>
      <c r="D90" s="1142"/>
      <c r="E90" s="1142"/>
      <c r="F90" s="1142"/>
      <c r="G90" s="1142"/>
      <c r="H90" s="1142"/>
      <c r="I90" s="1142"/>
      <c r="J90" s="1142"/>
      <c r="K90" s="1142"/>
      <c r="L90" s="1142"/>
      <c r="M90" s="1142"/>
      <c r="N90" s="1142"/>
      <c r="O90" s="1111" t="s">
        <v>1813</v>
      </c>
      <c r="P90" s="1122" t="s">
        <v>1853</v>
      </c>
      <c r="Q90" s="1123"/>
      <c r="R90" s="1123"/>
      <c r="S90" s="1123"/>
      <c r="T90" s="1122" t="s">
        <v>1853</v>
      </c>
      <c r="U90" s="1123"/>
      <c r="V90" s="1123"/>
      <c r="W90" s="1123"/>
      <c r="X90" s="1122" t="s">
        <v>1853</v>
      </c>
      <c r="Y90" s="1123"/>
      <c r="Z90" s="1123"/>
      <c r="AA90" s="1123"/>
      <c r="AB90" s="1122" t="s">
        <v>1853</v>
      </c>
      <c r="AC90" s="1123"/>
      <c r="AD90" s="1123"/>
      <c r="AE90" s="1123"/>
      <c r="AF90" s="1122" t="s">
        <v>1853</v>
      </c>
      <c r="AG90" s="1123"/>
      <c r="AH90" s="1123"/>
      <c r="AI90" s="1123"/>
      <c r="AJ90" s="1122" t="s">
        <v>1853</v>
      </c>
      <c r="AK90" s="1123"/>
      <c r="AL90" s="1123"/>
      <c r="AM90" s="1123"/>
      <c r="AN90" s="1122" t="s">
        <v>1853</v>
      </c>
      <c r="AO90" s="1123"/>
      <c r="AP90" s="1123"/>
      <c r="AQ90" s="1123"/>
      <c r="AR90" s="1122" t="s">
        <v>1853</v>
      </c>
      <c r="AS90" s="1123"/>
      <c r="AT90" s="1123"/>
      <c r="AU90" s="1123"/>
      <c r="AV90" s="1122" t="s">
        <v>1853</v>
      </c>
      <c r="AW90" s="1123"/>
      <c r="AX90" s="1123"/>
      <c r="AY90" s="1123"/>
    </row>
    <row r="91" spans="1:51" s="1129" customFormat="1" ht="42" customHeight="1">
      <c r="A91" s="1121" t="s">
        <v>1440</v>
      </c>
      <c r="B91" s="1142"/>
      <c r="C91" s="1142"/>
      <c r="D91" s="1142"/>
      <c r="E91" s="1142"/>
      <c r="F91" s="1142"/>
      <c r="G91" s="1142"/>
      <c r="H91" s="1142"/>
      <c r="I91" s="1142"/>
      <c r="J91" s="1142"/>
      <c r="K91" s="1142"/>
      <c r="L91" s="1142"/>
      <c r="M91" s="1142"/>
      <c r="N91" s="1142"/>
      <c r="O91" s="1111" t="s">
        <v>1815</v>
      </c>
      <c r="P91" s="1122" t="s">
        <v>1853</v>
      </c>
      <c r="Q91" s="1123"/>
      <c r="R91" s="1123"/>
      <c r="S91" s="1123"/>
      <c r="T91" s="1122" t="s">
        <v>1853</v>
      </c>
      <c r="U91" s="1123"/>
      <c r="V91" s="1123"/>
      <c r="W91" s="1123"/>
      <c r="X91" s="1122" t="s">
        <v>1853</v>
      </c>
      <c r="Y91" s="1123"/>
      <c r="Z91" s="1123"/>
      <c r="AA91" s="1123"/>
      <c r="AB91" s="1122" t="s">
        <v>1853</v>
      </c>
      <c r="AC91" s="1123"/>
      <c r="AD91" s="1123"/>
      <c r="AE91" s="1123"/>
      <c r="AF91" s="1122" t="s">
        <v>1853</v>
      </c>
      <c r="AG91" s="1123"/>
      <c r="AH91" s="1123"/>
      <c r="AI91" s="1123"/>
      <c r="AJ91" s="1122" t="s">
        <v>1853</v>
      </c>
      <c r="AK91" s="1123"/>
      <c r="AL91" s="1123"/>
      <c r="AM91" s="1123"/>
      <c r="AN91" s="1122" t="s">
        <v>1853</v>
      </c>
      <c r="AO91" s="1123"/>
      <c r="AP91" s="1123"/>
      <c r="AQ91" s="1123"/>
      <c r="AR91" s="1122" t="s">
        <v>1853</v>
      </c>
      <c r="AS91" s="1123"/>
      <c r="AT91" s="1123"/>
      <c r="AU91" s="1123"/>
      <c r="AV91" s="1122" t="s">
        <v>1853</v>
      </c>
      <c r="AW91" s="1123"/>
      <c r="AX91" s="1123"/>
      <c r="AY91" s="1123"/>
    </row>
    <row r="92" spans="1:51" s="1129" customFormat="1" ht="54.75" customHeight="1">
      <c r="A92" s="1121" t="s">
        <v>1441</v>
      </c>
      <c r="B92" s="1142"/>
      <c r="C92" s="1142"/>
      <c r="D92" s="1142"/>
      <c r="E92" s="1142"/>
      <c r="F92" s="1142"/>
      <c r="G92" s="1142"/>
      <c r="H92" s="1142"/>
      <c r="I92" s="1142"/>
      <c r="J92" s="1142"/>
      <c r="K92" s="1142"/>
      <c r="L92" s="1142"/>
      <c r="M92" s="1142"/>
      <c r="N92" s="1142"/>
      <c r="O92" s="1111" t="s">
        <v>1817</v>
      </c>
      <c r="P92" s="1122" t="s">
        <v>1853</v>
      </c>
      <c r="Q92" s="1123"/>
      <c r="R92" s="1123"/>
      <c r="S92" s="1123"/>
      <c r="T92" s="1122" t="s">
        <v>1853</v>
      </c>
      <c r="U92" s="1123"/>
      <c r="V92" s="1123"/>
      <c r="W92" s="1123"/>
      <c r="X92" s="1122" t="s">
        <v>1853</v>
      </c>
      <c r="Y92" s="1123"/>
      <c r="Z92" s="1123"/>
      <c r="AA92" s="1123"/>
      <c r="AB92" s="1122" t="s">
        <v>1853</v>
      </c>
      <c r="AC92" s="1123"/>
      <c r="AD92" s="1123"/>
      <c r="AE92" s="1123"/>
      <c r="AF92" s="1122" t="s">
        <v>1853</v>
      </c>
      <c r="AG92" s="1123"/>
      <c r="AH92" s="1123"/>
      <c r="AI92" s="1123"/>
      <c r="AJ92" s="1122" t="s">
        <v>1853</v>
      </c>
      <c r="AK92" s="1123"/>
      <c r="AL92" s="1123"/>
      <c r="AM92" s="1123"/>
      <c r="AN92" s="1122" t="s">
        <v>1853</v>
      </c>
      <c r="AO92" s="1123"/>
      <c r="AP92" s="1123"/>
      <c r="AQ92" s="1123"/>
      <c r="AR92" s="1122" t="s">
        <v>1853</v>
      </c>
      <c r="AS92" s="1123"/>
      <c r="AT92" s="1123"/>
      <c r="AU92" s="1123"/>
      <c r="AV92" s="1122" t="s">
        <v>1853</v>
      </c>
      <c r="AW92" s="1123"/>
      <c r="AX92" s="1123"/>
      <c r="AY92" s="1123"/>
    </row>
    <row r="93" spans="1:51" s="1133" customFormat="1" ht="42" customHeight="1">
      <c r="A93" s="1135" t="s">
        <v>1442</v>
      </c>
      <c r="B93" s="1143"/>
      <c r="C93" s="1143"/>
      <c r="D93" s="1143"/>
      <c r="E93" s="1143"/>
      <c r="F93" s="1143"/>
      <c r="G93" s="1143"/>
      <c r="H93" s="1143"/>
      <c r="I93" s="1143"/>
      <c r="J93" s="1143"/>
      <c r="K93" s="1143"/>
      <c r="L93" s="1143"/>
      <c r="M93" s="1143"/>
      <c r="N93" s="1143"/>
      <c r="O93" s="1136" t="s">
        <v>1819</v>
      </c>
      <c r="P93" s="1122" t="s">
        <v>1853</v>
      </c>
      <c r="Q93" s="1123"/>
      <c r="R93" s="1123"/>
      <c r="S93" s="1123"/>
      <c r="T93" s="1122" t="s">
        <v>1853</v>
      </c>
      <c r="U93" s="1123"/>
      <c r="V93" s="1123"/>
      <c r="W93" s="1123"/>
      <c r="X93" s="1122" t="s">
        <v>1853</v>
      </c>
      <c r="Y93" s="1123"/>
      <c r="Z93" s="1123"/>
      <c r="AA93" s="1123"/>
      <c r="AB93" s="1122" t="s">
        <v>1853</v>
      </c>
      <c r="AC93" s="1123"/>
      <c r="AD93" s="1123"/>
      <c r="AE93" s="1123"/>
      <c r="AF93" s="1122" t="s">
        <v>1853</v>
      </c>
      <c r="AG93" s="1123"/>
      <c r="AH93" s="1123"/>
      <c r="AI93" s="1123"/>
      <c r="AJ93" s="1122" t="s">
        <v>1853</v>
      </c>
      <c r="AK93" s="1123"/>
      <c r="AL93" s="1123"/>
      <c r="AM93" s="1123"/>
      <c r="AN93" s="1122" t="s">
        <v>1853</v>
      </c>
      <c r="AO93" s="1123"/>
      <c r="AP93" s="1123"/>
      <c r="AQ93" s="1123"/>
      <c r="AR93" s="1122" t="s">
        <v>1853</v>
      </c>
      <c r="AS93" s="1123"/>
      <c r="AT93" s="1123"/>
      <c r="AU93" s="1123"/>
      <c r="AV93" s="1122" t="s">
        <v>1853</v>
      </c>
      <c r="AW93" s="1123"/>
      <c r="AX93" s="1123"/>
      <c r="AY93" s="1123"/>
    </row>
    <row r="94" spans="1:51" s="1129" customFormat="1" ht="37.5" customHeight="1">
      <c r="A94" s="1121" t="s">
        <v>1443</v>
      </c>
      <c r="B94" s="1142"/>
      <c r="C94" s="1142"/>
      <c r="D94" s="1142"/>
      <c r="E94" s="1142"/>
      <c r="F94" s="1142"/>
      <c r="G94" s="1142"/>
      <c r="H94" s="1142"/>
      <c r="I94" s="1142"/>
      <c r="J94" s="1142"/>
      <c r="K94" s="1142"/>
      <c r="L94" s="1142"/>
      <c r="M94" s="1142"/>
      <c r="N94" s="1142"/>
      <c r="O94" s="1111" t="s">
        <v>1821</v>
      </c>
      <c r="P94" s="1122" t="s">
        <v>1853</v>
      </c>
      <c r="Q94" s="1123"/>
      <c r="R94" s="1123"/>
      <c r="S94" s="1123"/>
      <c r="T94" s="1122" t="s">
        <v>1853</v>
      </c>
      <c r="U94" s="1123"/>
      <c r="V94" s="1123"/>
      <c r="W94" s="1123"/>
      <c r="X94" s="1122" t="s">
        <v>1853</v>
      </c>
      <c r="Y94" s="1123"/>
      <c r="Z94" s="1123"/>
      <c r="AA94" s="1123"/>
      <c r="AB94" s="1122" t="s">
        <v>1853</v>
      </c>
      <c r="AC94" s="1123"/>
      <c r="AD94" s="1123"/>
      <c r="AE94" s="1123"/>
      <c r="AF94" s="1122" t="s">
        <v>1853</v>
      </c>
      <c r="AG94" s="1123"/>
      <c r="AH94" s="1123"/>
      <c r="AI94" s="1123"/>
      <c r="AJ94" s="1122" t="s">
        <v>1853</v>
      </c>
      <c r="AK94" s="1123"/>
      <c r="AL94" s="1123"/>
      <c r="AM94" s="1123"/>
      <c r="AN94" s="1122" t="s">
        <v>1853</v>
      </c>
      <c r="AO94" s="1123"/>
      <c r="AP94" s="1123"/>
      <c r="AQ94" s="1123"/>
      <c r="AR94" s="1122" t="s">
        <v>1853</v>
      </c>
      <c r="AS94" s="1123"/>
      <c r="AT94" s="1123"/>
      <c r="AU94" s="1123"/>
      <c r="AV94" s="1122" t="s">
        <v>1853</v>
      </c>
      <c r="AW94" s="1123"/>
      <c r="AX94" s="1123"/>
      <c r="AY94" s="1123"/>
    </row>
    <row r="95" spans="1:51" s="1129" customFormat="1" ht="40.5" customHeight="1">
      <c r="A95" s="1121" t="s">
        <v>1444</v>
      </c>
      <c r="B95" s="1142"/>
      <c r="C95" s="1142"/>
      <c r="D95" s="1142"/>
      <c r="E95" s="1142"/>
      <c r="F95" s="1142"/>
      <c r="G95" s="1142"/>
      <c r="H95" s="1142"/>
      <c r="I95" s="1142"/>
      <c r="J95" s="1142"/>
      <c r="K95" s="1142"/>
      <c r="L95" s="1142"/>
      <c r="M95" s="1142"/>
      <c r="N95" s="1142"/>
      <c r="O95" s="1111" t="s">
        <v>1823</v>
      </c>
      <c r="P95" s="1122" t="s">
        <v>1853</v>
      </c>
      <c r="Q95" s="1123"/>
      <c r="R95" s="1123"/>
      <c r="S95" s="1123"/>
      <c r="T95" s="1122" t="s">
        <v>1853</v>
      </c>
      <c r="U95" s="1123"/>
      <c r="V95" s="1123"/>
      <c r="W95" s="1123"/>
      <c r="X95" s="1122" t="s">
        <v>1853</v>
      </c>
      <c r="Y95" s="1123"/>
      <c r="Z95" s="1123"/>
      <c r="AA95" s="1123"/>
      <c r="AB95" s="1122" t="s">
        <v>1853</v>
      </c>
      <c r="AC95" s="1123"/>
      <c r="AD95" s="1123"/>
      <c r="AE95" s="1123"/>
      <c r="AF95" s="1122" t="s">
        <v>1853</v>
      </c>
      <c r="AG95" s="1123"/>
      <c r="AH95" s="1123"/>
      <c r="AI95" s="1123"/>
      <c r="AJ95" s="1122" t="s">
        <v>1853</v>
      </c>
      <c r="AK95" s="1123"/>
      <c r="AL95" s="1123"/>
      <c r="AM95" s="1123"/>
      <c r="AN95" s="1122" t="s">
        <v>1853</v>
      </c>
      <c r="AO95" s="1123"/>
      <c r="AP95" s="1123"/>
      <c r="AQ95" s="1123"/>
      <c r="AR95" s="1122" t="s">
        <v>1853</v>
      </c>
      <c r="AS95" s="1123"/>
      <c r="AT95" s="1123"/>
      <c r="AU95" s="1123"/>
      <c r="AV95" s="1122" t="s">
        <v>1853</v>
      </c>
      <c r="AW95" s="1123"/>
      <c r="AX95" s="1123"/>
      <c r="AY95" s="1123"/>
    </row>
    <row r="96" spans="1:51" s="1133" customFormat="1" ht="32.25" customHeight="1">
      <c r="A96" s="1135" t="s">
        <v>1445</v>
      </c>
      <c r="B96" s="1143"/>
      <c r="C96" s="1143"/>
      <c r="D96" s="1143"/>
      <c r="E96" s="1143"/>
      <c r="F96" s="1143"/>
      <c r="G96" s="1143"/>
      <c r="H96" s="1143"/>
      <c r="I96" s="1143"/>
      <c r="J96" s="1143"/>
      <c r="K96" s="1143"/>
      <c r="L96" s="1143"/>
      <c r="M96" s="1143"/>
      <c r="N96" s="1143"/>
      <c r="O96" s="1136" t="s">
        <v>1825</v>
      </c>
      <c r="P96" s="1122" t="s">
        <v>1853</v>
      </c>
      <c r="Q96" s="1123"/>
      <c r="R96" s="1123"/>
      <c r="S96" s="1123"/>
      <c r="T96" s="1122" t="s">
        <v>1853</v>
      </c>
      <c r="U96" s="1123"/>
      <c r="V96" s="1123"/>
      <c r="W96" s="1123"/>
      <c r="X96" s="1122" t="s">
        <v>1853</v>
      </c>
      <c r="Y96" s="1123"/>
      <c r="Z96" s="1123"/>
      <c r="AA96" s="1123"/>
      <c r="AB96" s="1122" t="s">
        <v>1853</v>
      </c>
      <c r="AC96" s="1123"/>
      <c r="AD96" s="1123"/>
      <c r="AE96" s="1123"/>
      <c r="AF96" s="1122" t="s">
        <v>1853</v>
      </c>
      <c r="AG96" s="1123"/>
      <c r="AH96" s="1123"/>
      <c r="AI96" s="1123"/>
      <c r="AJ96" s="1122" t="s">
        <v>1853</v>
      </c>
      <c r="AK96" s="1123"/>
      <c r="AL96" s="1123"/>
      <c r="AM96" s="1123"/>
      <c r="AN96" s="1122" t="s">
        <v>1853</v>
      </c>
      <c r="AO96" s="1123"/>
      <c r="AP96" s="1123"/>
      <c r="AQ96" s="1123"/>
      <c r="AR96" s="1122" t="s">
        <v>1853</v>
      </c>
      <c r="AS96" s="1123"/>
      <c r="AT96" s="1123"/>
      <c r="AU96" s="1123"/>
      <c r="AV96" s="1122" t="s">
        <v>1853</v>
      </c>
      <c r="AW96" s="1123"/>
      <c r="AX96" s="1123"/>
      <c r="AY96" s="1123"/>
    </row>
    <row r="97" spans="1:51" s="1129" customFormat="1" ht="25.5" customHeight="1">
      <c r="A97" s="1121" t="s">
        <v>806</v>
      </c>
      <c r="B97" s="1142"/>
      <c r="C97" s="1142"/>
      <c r="D97" s="1142"/>
      <c r="E97" s="1142"/>
      <c r="F97" s="1142"/>
      <c r="G97" s="1142"/>
      <c r="H97" s="1142"/>
      <c r="I97" s="1142"/>
      <c r="J97" s="1142"/>
      <c r="K97" s="1142"/>
      <c r="L97" s="1142"/>
      <c r="M97" s="1142"/>
      <c r="N97" s="1142"/>
      <c r="O97" s="1111" t="s">
        <v>1827</v>
      </c>
      <c r="P97" s="1122" t="s">
        <v>1853</v>
      </c>
      <c r="Q97" s="1123"/>
      <c r="R97" s="1123"/>
      <c r="S97" s="1123"/>
      <c r="T97" s="1122" t="s">
        <v>1853</v>
      </c>
      <c r="U97" s="1123"/>
      <c r="V97" s="1123"/>
      <c r="W97" s="1123"/>
      <c r="X97" s="1122" t="s">
        <v>1853</v>
      </c>
      <c r="Y97" s="1123"/>
      <c r="Z97" s="1123"/>
      <c r="AA97" s="1123"/>
      <c r="AB97" s="1122" t="s">
        <v>1853</v>
      </c>
      <c r="AC97" s="1123"/>
      <c r="AD97" s="1123"/>
      <c r="AE97" s="1123"/>
      <c r="AF97" s="1122" t="s">
        <v>1853</v>
      </c>
      <c r="AG97" s="1123"/>
      <c r="AH97" s="1123"/>
      <c r="AI97" s="1123"/>
      <c r="AJ97" s="1122" t="s">
        <v>1853</v>
      </c>
      <c r="AK97" s="1123"/>
      <c r="AL97" s="1123"/>
      <c r="AM97" s="1123"/>
      <c r="AN97" s="1122" t="s">
        <v>1853</v>
      </c>
      <c r="AO97" s="1123"/>
      <c r="AP97" s="1123"/>
      <c r="AQ97" s="1123"/>
      <c r="AR97" s="1122" t="s">
        <v>1853</v>
      </c>
      <c r="AS97" s="1123"/>
      <c r="AT97" s="1123"/>
      <c r="AU97" s="1123"/>
      <c r="AV97" s="1122" t="s">
        <v>1853</v>
      </c>
      <c r="AW97" s="1123"/>
      <c r="AX97" s="1123"/>
      <c r="AY97" s="1123"/>
    </row>
    <row r="98" spans="1:51" s="1129" customFormat="1" ht="25.5" customHeight="1">
      <c r="A98" s="1121" t="s">
        <v>807</v>
      </c>
      <c r="B98" s="1142"/>
      <c r="C98" s="1142"/>
      <c r="D98" s="1142"/>
      <c r="E98" s="1142"/>
      <c r="F98" s="1142"/>
      <c r="G98" s="1142"/>
      <c r="H98" s="1142"/>
      <c r="I98" s="1142"/>
      <c r="J98" s="1142"/>
      <c r="K98" s="1142"/>
      <c r="L98" s="1142"/>
      <c r="M98" s="1142"/>
      <c r="N98" s="1142"/>
      <c r="O98" s="1111" t="s">
        <v>1829</v>
      </c>
      <c r="P98" s="1122" t="s">
        <v>1853</v>
      </c>
      <c r="Q98" s="1123"/>
      <c r="R98" s="1123"/>
      <c r="S98" s="1123"/>
      <c r="T98" s="1122" t="s">
        <v>1853</v>
      </c>
      <c r="U98" s="1123"/>
      <c r="V98" s="1123"/>
      <c r="W98" s="1123"/>
      <c r="X98" s="1122" t="s">
        <v>1853</v>
      </c>
      <c r="Y98" s="1123"/>
      <c r="Z98" s="1123"/>
      <c r="AA98" s="1123"/>
      <c r="AB98" s="1122" t="s">
        <v>1853</v>
      </c>
      <c r="AC98" s="1123"/>
      <c r="AD98" s="1123"/>
      <c r="AE98" s="1123"/>
      <c r="AF98" s="1122" t="s">
        <v>1853</v>
      </c>
      <c r="AG98" s="1123"/>
      <c r="AH98" s="1123"/>
      <c r="AI98" s="1123"/>
      <c r="AJ98" s="1122" t="s">
        <v>1853</v>
      </c>
      <c r="AK98" s="1123"/>
      <c r="AL98" s="1123"/>
      <c r="AM98" s="1123"/>
      <c r="AN98" s="1122" t="s">
        <v>1853</v>
      </c>
      <c r="AO98" s="1123"/>
      <c r="AP98" s="1123"/>
      <c r="AQ98" s="1123"/>
      <c r="AR98" s="1122" t="s">
        <v>1853</v>
      </c>
      <c r="AS98" s="1123"/>
      <c r="AT98" s="1123"/>
      <c r="AU98" s="1123"/>
      <c r="AV98" s="1122" t="s">
        <v>1853</v>
      </c>
      <c r="AW98" s="1123"/>
      <c r="AX98" s="1123"/>
      <c r="AY98" s="1123"/>
    </row>
    <row r="99" spans="1:51" s="1129" customFormat="1" ht="25.5" customHeight="1">
      <c r="A99" s="1121" t="s">
        <v>808</v>
      </c>
      <c r="B99" s="1142"/>
      <c r="C99" s="1142"/>
      <c r="D99" s="1142"/>
      <c r="E99" s="1142"/>
      <c r="F99" s="1142"/>
      <c r="G99" s="1142"/>
      <c r="H99" s="1142"/>
      <c r="I99" s="1142"/>
      <c r="J99" s="1142"/>
      <c r="K99" s="1142"/>
      <c r="L99" s="1142"/>
      <c r="M99" s="1142"/>
      <c r="N99" s="1142"/>
      <c r="O99" s="1111" t="s">
        <v>1831</v>
      </c>
      <c r="P99" s="1122" t="s">
        <v>1853</v>
      </c>
      <c r="Q99" s="1123"/>
      <c r="R99" s="1123"/>
      <c r="S99" s="1123"/>
      <c r="T99" s="1122" t="s">
        <v>1853</v>
      </c>
      <c r="U99" s="1123"/>
      <c r="V99" s="1123"/>
      <c r="W99" s="1123"/>
      <c r="X99" s="1122" t="s">
        <v>1853</v>
      </c>
      <c r="Y99" s="1123"/>
      <c r="Z99" s="1123"/>
      <c r="AA99" s="1123"/>
      <c r="AB99" s="1122" t="s">
        <v>1853</v>
      </c>
      <c r="AC99" s="1123"/>
      <c r="AD99" s="1123"/>
      <c r="AE99" s="1123"/>
      <c r="AF99" s="1122" t="s">
        <v>1853</v>
      </c>
      <c r="AG99" s="1123"/>
      <c r="AH99" s="1123"/>
      <c r="AI99" s="1123"/>
      <c r="AJ99" s="1122" t="s">
        <v>1853</v>
      </c>
      <c r="AK99" s="1123"/>
      <c r="AL99" s="1123"/>
      <c r="AM99" s="1123"/>
      <c r="AN99" s="1122" t="s">
        <v>1853</v>
      </c>
      <c r="AO99" s="1123"/>
      <c r="AP99" s="1123"/>
      <c r="AQ99" s="1123"/>
      <c r="AR99" s="1122" t="s">
        <v>1853</v>
      </c>
      <c r="AS99" s="1123"/>
      <c r="AT99" s="1123"/>
      <c r="AU99" s="1123"/>
      <c r="AV99" s="1122" t="s">
        <v>1853</v>
      </c>
      <c r="AW99" s="1123"/>
      <c r="AX99" s="1123"/>
      <c r="AY99" s="1123"/>
    </row>
    <row r="100" spans="1:51" s="1129" customFormat="1" ht="28.5" customHeight="1">
      <c r="A100" s="1135" t="s">
        <v>720</v>
      </c>
      <c r="B100" s="1143"/>
      <c r="C100" s="1143"/>
      <c r="D100" s="1143"/>
      <c r="E100" s="1143"/>
      <c r="F100" s="1143"/>
      <c r="G100" s="1143"/>
      <c r="H100" s="1143"/>
      <c r="I100" s="1143"/>
      <c r="J100" s="1143"/>
      <c r="K100" s="1143"/>
      <c r="L100" s="1143"/>
      <c r="M100" s="1143"/>
      <c r="N100" s="1143"/>
      <c r="O100" s="1136" t="s">
        <v>1833</v>
      </c>
      <c r="P100" s="1122" t="s">
        <v>1853</v>
      </c>
      <c r="Q100" s="1123"/>
      <c r="R100" s="1123"/>
      <c r="S100" s="1123"/>
      <c r="T100" s="1122" t="s">
        <v>1853</v>
      </c>
      <c r="U100" s="1123"/>
      <c r="V100" s="1123"/>
      <c r="W100" s="1123"/>
      <c r="X100" s="1122" t="s">
        <v>1853</v>
      </c>
      <c r="Y100" s="1123"/>
      <c r="Z100" s="1123"/>
      <c r="AA100" s="1123"/>
      <c r="AB100" s="1122" t="s">
        <v>1853</v>
      </c>
      <c r="AC100" s="1123"/>
      <c r="AD100" s="1123"/>
      <c r="AE100" s="1123"/>
      <c r="AF100" s="1122" t="s">
        <v>1853</v>
      </c>
      <c r="AG100" s="1123"/>
      <c r="AH100" s="1123"/>
      <c r="AI100" s="1123"/>
      <c r="AJ100" s="1122" t="s">
        <v>1853</v>
      </c>
      <c r="AK100" s="1123"/>
      <c r="AL100" s="1123"/>
      <c r="AM100" s="1123"/>
      <c r="AN100" s="1122" t="s">
        <v>1853</v>
      </c>
      <c r="AO100" s="1123"/>
      <c r="AP100" s="1123"/>
      <c r="AQ100" s="1123"/>
      <c r="AR100" s="1122" t="s">
        <v>1853</v>
      </c>
      <c r="AS100" s="1123"/>
      <c r="AT100" s="1123"/>
      <c r="AU100" s="1123"/>
      <c r="AV100" s="1122" t="s">
        <v>1853</v>
      </c>
      <c r="AW100" s="1123"/>
      <c r="AX100" s="1123"/>
      <c r="AY100" s="1123"/>
    </row>
    <row r="101" spans="1:51" s="1129" customFormat="1" ht="25.5" customHeight="1">
      <c r="A101" s="1121" t="s">
        <v>809</v>
      </c>
      <c r="B101" s="1142"/>
      <c r="C101" s="1142"/>
      <c r="D101" s="1142"/>
      <c r="E101" s="1142"/>
      <c r="F101" s="1142"/>
      <c r="G101" s="1142"/>
      <c r="H101" s="1142"/>
      <c r="I101" s="1142"/>
      <c r="J101" s="1142"/>
      <c r="K101" s="1142"/>
      <c r="L101" s="1142"/>
      <c r="M101" s="1142"/>
      <c r="N101" s="1142"/>
      <c r="O101" s="1111" t="s">
        <v>1835</v>
      </c>
      <c r="P101" s="1122" t="s">
        <v>1853</v>
      </c>
      <c r="Q101" s="1123"/>
      <c r="R101" s="1123"/>
      <c r="S101" s="1123"/>
      <c r="T101" s="1122" t="s">
        <v>1853</v>
      </c>
      <c r="U101" s="1123"/>
      <c r="V101" s="1123"/>
      <c r="W101" s="1123"/>
      <c r="X101" s="1122" t="s">
        <v>1853</v>
      </c>
      <c r="Y101" s="1123"/>
      <c r="Z101" s="1123"/>
      <c r="AA101" s="1123"/>
      <c r="AB101" s="1122" t="s">
        <v>1853</v>
      </c>
      <c r="AC101" s="1123"/>
      <c r="AD101" s="1123"/>
      <c r="AE101" s="1123"/>
      <c r="AF101" s="1122" t="s">
        <v>1853</v>
      </c>
      <c r="AG101" s="1123"/>
      <c r="AH101" s="1123"/>
      <c r="AI101" s="1123"/>
      <c r="AJ101" s="1122" t="s">
        <v>1853</v>
      </c>
      <c r="AK101" s="1123"/>
      <c r="AL101" s="1123"/>
      <c r="AM101" s="1123"/>
      <c r="AN101" s="1122" t="s">
        <v>1853</v>
      </c>
      <c r="AO101" s="1123"/>
      <c r="AP101" s="1123"/>
      <c r="AQ101" s="1123"/>
      <c r="AR101" s="1122" t="s">
        <v>1853</v>
      </c>
      <c r="AS101" s="1123"/>
      <c r="AT101" s="1123"/>
      <c r="AU101" s="1123"/>
      <c r="AV101" s="1122" t="s">
        <v>1853</v>
      </c>
      <c r="AW101" s="1123"/>
      <c r="AX101" s="1123"/>
      <c r="AY101" s="1123"/>
    </row>
    <row r="102" spans="1:51" s="1129" customFormat="1" ht="29.25" customHeight="1">
      <c r="A102" s="1121" t="s">
        <v>721</v>
      </c>
      <c r="B102" s="1142"/>
      <c r="C102" s="1142"/>
      <c r="D102" s="1142"/>
      <c r="E102" s="1142"/>
      <c r="F102" s="1142"/>
      <c r="G102" s="1142"/>
      <c r="H102" s="1142"/>
      <c r="I102" s="1142"/>
      <c r="J102" s="1142"/>
      <c r="K102" s="1142"/>
      <c r="L102" s="1142"/>
      <c r="M102" s="1142"/>
      <c r="N102" s="1142"/>
      <c r="O102" s="1111" t="s">
        <v>1837</v>
      </c>
      <c r="P102" s="1122" t="s">
        <v>1853</v>
      </c>
      <c r="Q102" s="1123"/>
      <c r="R102" s="1123"/>
      <c r="S102" s="1123"/>
      <c r="T102" s="1122" t="s">
        <v>1853</v>
      </c>
      <c r="U102" s="1123"/>
      <c r="V102" s="1123"/>
      <c r="W102" s="1123"/>
      <c r="X102" s="1122" t="s">
        <v>1853</v>
      </c>
      <c r="Y102" s="1123"/>
      <c r="Z102" s="1123"/>
      <c r="AA102" s="1123"/>
      <c r="AB102" s="1122" t="s">
        <v>1853</v>
      </c>
      <c r="AC102" s="1123"/>
      <c r="AD102" s="1123"/>
      <c r="AE102" s="1123"/>
      <c r="AF102" s="1122" t="s">
        <v>1853</v>
      </c>
      <c r="AG102" s="1123"/>
      <c r="AH102" s="1123"/>
      <c r="AI102" s="1123"/>
      <c r="AJ102" s="1122" t="s">
        <v>1853</v>
      </c>
      <c r="AK102" s="1123"/>
      <c r="AL102" s="1123"/>
      <c r="AM102" s="1123"/>
      <c r="AN102" s="1122" t="s">
        <v>1853</v>
      </c>
      <c r="AO102" s="1123"/>
      <c r="AP102" s="1123"/>
      <c r="AQ102" s="1123"/>
      <c r="AR102" s="1122" t="s">
        <v>1853</v>
      </c>
      <c r="AS102" s="1123"/>
      <c r="AT102" s="1123"/>
      <c r="AU102" s="1123"/>
      <c r="AV102" s="1122" t="s">
        <v>1853</v>
      </c>
      <c r="AW102" s="1123"/>
      <c r="AX102" s="1123"/>
      <c r="AY102" s="1123"/>
    </row>
    <row r="103" spans="1:51" s="1129" customFormat="1" ht="25.5" customHeight="1">
      <c r="A103" s="1121" t="s">
        <v>722</v>
      </c>
      <c r="B103" s="1142"/>
      <c r="C103" s="1142"/>
      <c r="D103" s="1142"/>
      <c r="E103" s="1142"/>
      <c r="F103" s="1142"/>
      <c r="G103" s="1142"/>
      <c r="H103" s="1142"/>
      <c r="I103" s="1142"/>
      <c r="J103" s="1142"/>
      <c r="K103" s="1142"/>
      <c r="L103" s="1142"/>
      <c r="M103" s="1142"/>
      <c r="N103" s="1142"/>
      <c r="O103" s="1111" t="s">
        <v>1839</v>
      </c>
      <c r="P103" s="1122" t="s">
        <v>1853</v>
      </c>
      <c r="Q103" s="1123"/>
      <c r="R103" s="1123"/>
      <c r="S103" s="1123"/>
      <c r="T103" s="1122" t="s">
        <v>1853</v>
      </c>
      <c r="U103" s="1123"/>
      <c r="V103" s="1123"/>
      <c r="W103" s="1123"/>
      <c r="X103" s="1122" t="s">
        <v>1853</v>
      </c>
      <c r="Y103" s="1123"/>
      <c r="Z103" s="1123"/>
      <c r="AA103" s="1123"/>
      <c r="AB103" s="1122" t="s">
        <v>1853</v>
      </c>
      <c r="AC103" s="1123"/>
      <c r="AD103" s="1123"/>
      <c r="AE103" s="1123"/>
      <c r="AF103" s="1122" t="s">
        <v>1853</v>
      </c>
      <c r="AG103" s="1123"/>
      <c r="AH103" s="1123"/>
      <c r="AI103" s="1123"/>
      <c r="AJ103" s="1122" t="s">
        <v>1853</v>
      </c>
      <c r="AK103" s="1123"/>
      <c r="AL103" s="1123"/>
      <c r="AM103" s="1123"/>
      <c r="AN103" s="1122" t="s">
        <v>1853</v>
      </c>
      <c r="AO103" s="1123"/>
      <c r="AP103" s="1123"/>
      <c r="AQ103" s="1123"/>
      <c r="AR103" s="1122" t="s">
        <v>1853</v>
      </c>
      <c r="AS103" s="1123"/>
      <c r="AT103" s="1123"/>
      <c r="AU103" s="1123"/>
      <c r="AV103" s="1122" t="s">
        <v>1853</v>
      </c>
      <c r="AW103" s="1123"/>
      <c r="AX103" s="1123"/>
      <c r="AY103" s="1123"/>
    </row>
    <row r="104" spans="1:51" s="1129" customFormat="1" ht="36.75" customHeight="1">
      <c r="A104" s="1121" t="s">
        <v>723</v>
      </c>
      <c r="B104" s="1142"/>
      <c r="C104" s="1142"/>
      <c r="D104" s="1142"/>
      <c r="E104" s="1142"/>
      <c r="F104" s="1142"/>
      <c r="G104" s="1142"/>
      <c r="H104" s="1142"/>
      <c r="I104" s="1142"/>
      <c r="J104" s="1142"/>
      <c r="K104" s="1142"/>
      <c r="L104" s="1142"/>
      <c r="M104" s="1142"/>
      <c r="N104" s="1142"/>
      <c r="O104" s="1111" t="s">
        <v>1841</v>
      </c>
      <c r="P104" s="1122" t="s">
        <v>1853</v>
      </c>
      <c r="Q104" s="1123"/>
      <c r="R104" s="1123"/>
      <c r="S104" s="1123"/>
      <c r="T104" s="1122" t="s">
        <v>1853</v>
      </c>
      <c r="U104" s="1123"/>
      <c r="V104" s="1123"/>
      <c r="W104" s="1123"/>
      <c r="X104" s="1122" t="s">
        <v>1853</v>
      </c>
      <c r="Y104" s="1123"/>
      <c r="Z104" s="1123"/>
      <c r="AA104" s="1123"/>
      <c r="AB104" s="1122" t="s">
        <v>1853</v>
      </c>
      <c r="AC104" s="1123"/>
      <c r="AD104" s="1123"/>
      <c r="AE104" s="1123"/>
      <c r="AF104" s="1122" t="s">
        <v>1853</v>
      </c>
      <c r="AG104" s="1123"/>
      <c r="AH104" s="1123"/>
      <c r="AI104" s="1123"/>
      <c r="AJ104" s="1122" t="s">
        <v>1853</v>
      </c>
      <c r="AK104" s="1123"/>
      <c r="AL104" s="1123"/>
      <c r="AM104" s="1123"/>
      <c r="AN104" s="1122" t="s">
        <v>1853</v>
      </c>
      <c r="AO104" s="1123"/>
      <c r="AP104" s="1123"/>
      <c r="AQ104" s="1123"/>
      <c r="AR104" s="1122" t="s">
        <v>1853</v>
      </c>
      <c r="AS104" s="1123"/>
      <c r="AT104" s="1123"/>
      <c r="AU104" s="1123"/>
      <c r="AV104" s="1122" t="s">
        <v>1853</v>
      </c>
      <c r="AW104" s="1123"/>
      <c r="AX104" s="1123"/>
      <c r="AY104" s="1123"/>
    </row>
    <row r="105" spans="1:51" s="1129" customFormat="1" ht="38.25" customHeight="1">
      <c r="A105" s="1121" t="s">
        <v>724</v>
      </c>
      <c r="B105" s="1142"/>
      <c r="C105" s="1142"/>
      <c r="D105" s="1142"/>
      <c r="E105" s="1142"/>
      <c r="F105" s="1142"/>
      <c r="G105" s="1142"/>
      <c r="H105" s="1142"/>
      <c r="I105" s="1142"/>
      <c r="J105" s="1142"/>
      <c r="K105" s="1142"/>
      <c r="L105" s="1142"/>
      <c r="M105" s="1142"/>
      <c r="N105" s="1142"/>
      <c r="O105" s="1111" t="s">
        <v>1843</v>
      </c>
      <c r="P105" s="1122" t="s">
        <v>1853</v>
      </c>
      <c r="Q105" s="1123"/>
      <c r="R105" s="1123"/>
      <c r="S105" s="1123"/>
      <c r="T105" s="1122" t="s">
        <v>1853</v>
      </c>
      <c r="U105" s="1123"/>
      <c r="V105" s="1123"/>
      <c r="W105" s="1123"/>
      <c r="X105" s="1122" t="s">
        <v>1853</v>
      </c>
      <c r="Y105" s="1123"/>
      <c r="Z105" s="1123"/>
      <c r="AA105" s="1123"/>
      <c r="AB105" s="1122" t="s">
        <v>1853</v>
      </c>
      <c r="AC105" s="1123"/>
      <c r="AD105" s="1123"/>
      <c r="AE105" s="1123"/>
      <c r="AF105" s="1122" t="s">
        <v>1853</v>
      </c>
      <c r="AG105" s="1123"/>
      <c r="AH105" s="1123"/>
      <c r="AI105" s="1123"/>
      <c r="AJ105" s="1122" t="s">
        <v>1853</v>
      </c>
      <c r="AK105" s="1123"/>
      <c r="AL105" s="1123"/>
      <c r="AM105" s="1123"/>
      <c r="AN105" s="1122" t="s">
        <v>1853</v>
      </c>
      <c r="AO105" s="1123"/>
      <c r="AP105" s="1123"/>
      <c r="AQ105" s="1123"/>
      <c r="AR105" s="1122" t="s">
        <v>1853</v>
      </c>
      <c r="AS105" s="1123"/>
      <c r="AT105" s="1123"/>
      <c r="AU105" s="1123"/>
      <c r="AV105" s="1122" t="s">
        <v>1853</v>
      </c>
      <c r="AW105" s="1123"/>
      <c r="AX105" s="1123"/>
      <c r="AY105" s="1123"/>
    </row>
    <row r="106" spans="1:51" s="1129" customFormat="1" ht="39" customHeight="1">
      <c r="A106" s="1135" t="s">
        <v>725</v>
      </c>
      <c r="B106" s="1143"/>
      <c r="C106" s="1143"/>
      <c r="D106" s="1143"/>
      <c r="E106" s="1143"/>
      <c r="F106" s="1143"/>
      <c r="G106" s="1143"/>
      <c r="H106" s="1143"/>
      <c r="I106" s="1143"/>
      <c r="J106" s="1143"/>
      <c r="K106" s="1143"/>
      <c r="L106" s="1143"/>
      <c r="M106" s="1143"/>
      <c r="N106" s="1143"/>
      <c r="O106" s="1136" t="s">
        <v>1845</v>
      </c>
      <c r="P106" s="1122" t="s">
        <v>1853</v>
      </c>
      <c r="Q106" s="1123"/>
      <c r="R106" s="1123"/>
      <c r="S106" s="1123"/>
      <c r="T106" s="1122" t="s">
        <v>1853</v>
      </c>
      <c r="U106" s="1123"/>
      <c r="V106" s="1123"/>
      <c r="W106" s="1123"/>
      <c r="X106" s="1122" t="s">
        <v>1853</v>
      </c>
      <c r="Y106" s="1123"/>
      <c r="Z106" s="1123"/>
      <c r="AA106" s="1123"/>
      <c r="AB106" s="1122" t="s">
        <v>1853</v>
      </c>
      <c r="AC106" s="1123"/>
      <c r="AD106" s="1123"/>
      <c r="AE106" s="1123"/>
      <c r="AF106" s="1122" t="s">
        <v>1853</v>
      </c>
      <c r="AG106" s="1123"/>
      <c r="AH106" s="1123"/>
      <c r="AI106" s="1123"/>
      <c r="AJ106" s="1122" t="s">
        <v>1853</v>
      </c>
      <c r="AK106" s="1123"/>
      <c r="AL106" s="1123"/>
      <c r="AM106" s="1123"/>
      <c r="AN106" s="1122" t="s">
        <v>1853</v>
      </c>
      <c r="AO106" s="1123"/>
      <c r="AP106" s="1123"/>
      <c r="AQ106" s="1123"/>
      <c r="AR106" s="1122" t="s">
        <v>1853</v>
      </c>
      <c r="AS106" s="1123"/>
      <c r="AT106" s="1123"/>
      <c r="AU106" s="1123"/>
      <c r="AV106" s="1122" t="s">
        <v>1853</v>
      </c>
      <c r="AW106" s="1123"/>
      <c r="AX106" s="1123"/>
      <c r="AY106" s="1123"/>
    </row>
    <row r="107" spans="1:51" s="1129" customFormat="1" ht="39.75" customHeight="1">
      <c r="A107" s="1121" t="s">
        <v>726</v>
      </c>
      <c r="B107" s="1142"/>
      <c r="C107" s="1142"/>
      <c r="D107" s="1142"/>
      <c r="E107" s="1142"/>
      <c r="F107" s="1142"/>
      <c r="G107" s="1142"/>
      <c r="H107" s="1142"/>
      <c r="I107" s="1142"/>
      <c r="J107" s="1142"/>
      <c r="K107" s="1142"/>
      <c r="L107" s="1142"/>
      <c r="M107" s="1142"/>
      <c r="N107" s="1142"/>
      <c r="O107" s="1111" t="s">
        <v>1847</v>
      </c>
      <c r="P107" s="1122" t="s">
        <v>1853</v>
      </c>
      <c r="Q107" s="1123"/>
      <c r="R107" s="1123"/>
      <c r="S107" s="1123"/>
      <c r="T107" s="1122" t="s">
        <v>1853</v>
      </c>
      <c r="U107" s="1123"/>
      <c r="V107" s="1123"/>
      <c r="W107" s="1123"/>
      <c r="X107" s="1122" t="s">
        <v>1853</v>
      </c>
      <c r="Y107" s="1123"/>
      <c r="Z107" s="1123"/>
      <c r="AA107" s="1123"/>
      <c r="AB107" s="1122" t="s">
        <v>1853</v>
      </c>
      <c r="AC107" s="1123"/>
      <c r="AD107" s="1123"/>
      <c r="AE107" s="1123"/>
      <c r="AF107" s="1122" t="s">
        <v>1853</v>
      </c>
      <c r="AG107" s="1123"/>
      <c r="AH107" s="1123"/>
      <c r="AI107" s="1123"/>
      <c r="AJ107" s="1122" t="s">
        <v>1853</v>
      </c>
      <c r="AK107" s="1123"/>
      <c r="AL107" s="1123"/>
      <c r="AM107" s="1123"/>
      <c r="AN107" s="1122" t="s">
        <v>1853</v>
      </c>
      <c r="AO107" s="1123"/>
      <c r="AP107" s="1123"/>
      <c r="AQ107" s="1123"/>
      <c r="AR107" s="1122" t="s">
        <v>1853</v>
      </c>
      <c r="AS107" s="1123"/>
      <c r="AT107" s="1123"/>
      <c r="AU107" s="1123"/>
      <c r="AV107" s="1122" t="s">
        <v>1853</v>
      </c>
      <c r="AW107" s="1123"/>
      <c r="AX107" s="1123"/>
      <c r="AY107" s="1123"/>
    </row>
    <row r="108" spans="1:51" s="1129" customFormat="1" ht="37.5" customHeight="1">
      <c r="A108" s="1121" t="s">
        <v>727</v>
      </c>
      <c r="B108" s="1142"/>
      <c r="C108" s="1142"/>
      <c r="D108" s="1142"/>
      <c r="E108" s="1142"/>
      <c r="F108" s="1142"/>
      <c r="G108" s="1142"/>
      <c r="H108" s="1142"/>
      <c r="I108" s="1142"/>
      <c r="J108" s="1142"/>
      <c r="K108" s="1142"/>
      <c r="L108" s="1142"/>
      <c r="M108" s="1142"/>
      <c r="N108" s="1142"/>
      <c r="O108" s="1111" t="s">
        <v>1210</v>
      </c>
      <c r="P108" s="1122" t="s">
        <v>1853</v>
      </c>
      <c r="Q108" s="1123"/>
      <c r="R108" s="1123"/>
      <c r="S108" s="1123"/>
      <c r="T108" s="1122" t="s">
        <v>1853</v>
      </c>
      <c r="U108" s="1123"/>
      <c r="V108" s="1123"/>
      <c r="W108" s="1123"/>
      <c r="X108" s="1122" t="s">
        <v>1853</v>
      </c>
      <c r="Y108" s="1123"/>
      <c r="Z108" s="1123"/>
      <c r="AA108" s="1123"/>
      <c r="AB108" s="1122" t="s">
        <v>1853</v>
      </c>
      <c r="AC108" s="1123"/>
      <c r="AD108" s="1123"/>
      <c r="AE108" s="1123"/>
      <c r="AF108" s="1122" t="s">
        <v>1853</v>
      </c>
      <c r="AG108" s="1123"/>
      <c r="AH108" s="1123"/>
      <c r="AI108" s="1123"/>
      <c r="AJ108" s="1122" t="s">
        <v>1853</v>
      </c>
      <c r="AK108" s="1123"/>
      <c r="AL108" s="1123"/>
      <c r="AM108" s="1123"/>
      <c r="AN108" s="1122" t="s">
        <v>1853</v>
      </c>
      <c r="AO108" s="1123"/>
      <c r="AP108" s="1123"/>
      <c r="AQ108" s="1123"/>
      <c r="AR108" s="1122" t="s">
        <v>1853</v>
      </c>
      <c r="AS108" s="1123"/>
      <c r="AT108" s="1123"/>
      <c r="AU108" s="1123"/>
      <c r="AV108" s="1122" t="s">
        <v>1853</v>
      </c>
      <c r="AW108" s="1123"/>
      <c r="AX108" s="1123"/>
      <c r="AY108" s="1123"/>
    </row>
    <row r="109" spans="1:51" s="1129" customFormat="1" ht="29.25" customHeight="1">
      <c r="A109" s="1135" t="s">
        <v>728</v>
      </c>
      <c r="B109" s="1143"/>
      <c r="C109" s="1143"/>
      <c r="D109" s="1143"/>
      <c r="E109" s="1143"/>
      <c r="F109" s="1143"/>
      <c r="G109" s="1143"/>
      <c r="H109" s="1143"/>
      <c r="I109" s="1143"/>
      <c r="J109" s="1143"/>
      <c r="K109" s="1143"/>
      <c r="L109" s="1143"/>
      <c r="M109" s="1143"/>
      <c r="N109" s="1143"/>
      <c r="O109" s="1136" t="s">
        <v>1212</v>
      </c>
      <c r="P109" s="1122" t="s">
        <v>1853</v>
      </c>
      <c r="Q109" s="1123"/>
      <c r="R109" s="1123"/>
      <c r="S109" s="1123"/>
      <c r="T109" s="1122" t="s">
        <v>1853</v>
      </c>
      <c r="U109" s="1123"/>
      <c r="V109" s="1123"/>
      <c r="W109" s="1123"/>
      <c r="X109" s="1122" t="s">
        <v>1853</v>
      </c>
      <c r="Y109" s="1123"/>
      <c r="Z109" s="1123"/>
      <c r="AA109" s="1123"/>
      <c r="AB109" s="1122" t="s">
        <v>1853</v>
      </c>
      <c r="AC109" s="1123"/>
      <c r="AD109" s="1123"/>
      <c r="AE109" s="1123"/>
      <c r="AF109" s="1122" t="s">
        <v>1853</v>
      </c>
      <c r="AG109" s="1123"/>
      <c r="AH109" s="1123"/>
      <c r="AI109" s="1123"/>
      <c r="AJ109" s="1122" t="s">
        <v>1853</v>
      </c>
      <c r="AK109" s="1123"/>
      <c r="AL109" s="1123"/>
      <c r="AM109" s="1123"/>
      <c r="AN109" s="1122" t="s">
        <v>1853</v>
      </c>
      <c r="AO109" s="1123"/>
      <c r="AP109" s="1123"/>
      <c r="AQ109" s="1123"/>
      <c r="AR109" s="1122" t="s">
        <v>1853</v>
      </c>
      <c r="AS109" s="1123"/>
      <c r="AT109" s="1123"/>
      <c r="AU109" s="1123"/>
      <c r="AV109" s="1122" t="s">
        <v>1853</v>
      </c>
      <c r="AW109" s="1123"/>
      <c r="AX109" s="1123"/>
      <c r="AY109" s="1123"/>
    </row>
    <row r="110" spans="1:51" s="1129" customFormat="1" ht="25.5" customHeight="1">
      <c r="A110" s="1121" t="s">
        <v>810</v>
      </c>
      <c r="B110" s="1142"/>
      <c r="C110" s="1142"/>
      <c r="D110" s="1142"/>
      <c r="E110" s="1142"/>
      <c r="F110" s="1142"/>
      <c r="G110" s="1142"/>
      <c r="H110" s="1142"/>
      <c r="I110" s="1142"/>
      <c r="J110" s="1142"/>
      <c r="K110" s="1142"/>
      <c r="L110" s="1142"/>
      <c r="M110" s="1142"/>
      <c r="N110" s="1142"/>
      <c r="O110" s="1111" t="s">
        <v>1214</v>
      </c>
      <c r="P110" s="1122" t="s">
        <v>1853</v>
      </c>
      <c r="Q110" s="1123"/>
      <c r="R110" s="1123"/>
      <c r="S110" s="1123"/>
      <c r="T110" s="1122" t="s">
        <v>1853</v>
      </c>
      <c r="U110" s="1123"/>
      <c r="V110" s="1123"/>
      <c r="W110" s="1123"/>
      <c r="X110" s="1122" t="s">
        <v>1853</v>
      </c>
      <c r="Y110" s="1123"/>
      <c r="Z110" s="1123"/>
      <c r="AA110" s="1123"/>
      <c r="AB110" s="1122" t="s">
        <v>1853</v>
      </c>
      <c r="AC110" s="1123"/>
      <c r="AD110" s="1123"/>
      <c r="AE110" s="1123"/>
      <c r="AF110" s="1122" t="s">
        <v>1853</v>
      </c>
      <c r="AG110" s="1123"/>
      <c r="AH110" s="1123"/>
      <c r="AI110" s="1123"/>
      <c r="AJ110" s="1122" t="s">
        <v>1853</v>
      </c>
      <c r="AK110" s="1123"/>
      <c r="AL110" s="1123"/>
      <c r="AM110" s="1123"/>
      <c r="AN110" s="1122" t="s">
        <v>1853</v>
      </c>
      <c r="AO110" s="1123"/>
      <c r="AP110" s="1123"/>
      <c r="AQ110" s="1123"/>
      <c r="AR110" s="1122" t="s">
        <v>1853</v>
      </c>
      <c r="AS110" s="1123"/>
      <c r="AT110" s="1123"/>
      <c r="AU110" s="1123"/>
      <c r="AV110" s="1122" t="s">
        <v>1853</v>
      </c>
      <c r="AW110" s="1123"/>
      <c r="AX110" s="1123"/>
      <c r="AY110" s="1123"/>
    </row>
    <row r="111" spans="1:51" s="1129" customFormat="1" ht="25.5" customHeight="1">
      <c r="A111" s="1121" t="s">
        <v>811</v>
      </c>
      <c r="B111" s="1142"/>
      <c r="C111" s="1142"/>
      <c r="D111" s="1142"/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11" t="s">
        <v>1216</v>
      </c>
      <c r="P111" s="1122" t="s">
        <v>1853</v>
      </c>
      <c r="Q111" s="1123"/>
      <c r="R111" s="1123"/>
      <c r="S111" s="1123"/>
      <c r="T111" s="1122" t="s">
        <v>1853</v>
      </c>
      <c r="U111" s="1123"/>
      <c r="V111" s="1123"/>
      <c r="W111" s="1123"/>
      <c r="X111" s="1122" t="s">
        <v>1853</v>
      </c>
      <c r="Y111" s="1123"/>
      <c r="Z111" s="1123"/>
      <c r="AA111" s="1123"/>
      <c r="AB111" s="1122" t="s">
        <v>1853</v>
      </c>
      <c r="AC111" s="1123"/>
      <c r="AD111" s="1123"/>
      <c r="AE111" s="1123"/>
      <c r="AF111" s="1122" t="s">
        <v>1853</v>
      </c>
      <c r="AG111" s="1123"/>
      <c r="AH111" s="1123"/>
      <c r="AI111" s="1123"/>
      <c r="AJ111" s="1122" t="s">
        <v>1853</v>
      </c>
      <c r="AK111" s="1123"/>
      <c r="AL111" s="1123"/>
      <c r="AM111" s="1123"/>
      <c r="AN111" s="1122" t="s">
        <v>1853</v>
      </c>
      <c r="AO111" s="1123"/>
      <c r="AP111" s="1123"/>
      <c r="AQ111" s="1123"/>
      <c r="AR111" s="1122" t="s">
        <v>1853</v>
      </c>
      <c r="AS111" s="1123"/>
      <c r="AT111" s="1123"/>
      <c r="AU111" s="1123"/>
      <c r="AV111" s="1122" t="s">
        <v>1853</v>
      </c>
      <c r="AW111" s="1123"/>
      <c r="AX111" s="1123"/>
      <c r="AY111" s="1123"/>
    </row>
    <row r="112" spans="1:51" s="1129" customFormat="1" ht="25.5" customHeight="1">
      <c r="A112" s="1121" t="s">
        <v>812</v>
      </c>
      <c r="B112" s="1142"/>
      <c r="C112" s="1142"/>
      <c r="D112" s="1142"/>
      <c r="E112" s="1142"/>
      <c r="F112" s="1142"/>
      <c r="G112" s="1142"/>
      <c r="H112" s="1142"/>
      <c r="I112" s="1142"/>
      <c r="J112" s="1142"/>
      <c r="K112" s="1142"/>
      <c r="L112" s="1142"/>
      <c r="M112" s="1142"/>
      <c r="N112" s="1142"/>
      <c r="O112" s="1111" t="s">
        <v>1218</v>
      </c>
      <c r="P112" s="1122" t="s">
        <v>1853</v>
      </c>
      <c r="Q112" s="1123"/>
      <c r="R112" s="1123"/>
      <c r="S112" s="1123"/>
      <c r="T112" s="1122" t="s">
        <v>1853</v>
      </c>
      <c r="U112" s="1123"/>
      <c r="V112" s="1123"/>
      <c r="W112" s="1123"/>
      <c r="X112" s="1122" t="s">
        <v>1853</v>
      </c>
      <c r="Y112" s="1123"/>
      <c r="Z112" s="1123"/>
      <c r="AA112" s="1123"/>
      <c r="AB112" s="1122" t="s">
        <v>1853</v>
      </c>
      <c r="AC112" s="1123"/>
      <c r="AD112" s="1123"/>
      <c r="AE112" s="1123"/>
      <c r="AF112" s="1122" t="s">
        <v>1853</v>
      </c>
      <c r="AG112" s="1123"/>
      <c r="AH112" s="1123"/>
      <c r="AI112" s="1123"/>
      <c r="AJ112" s="1122" t="s">
        <v>1853</v>
      </c>
      <c r="AK112" s="1123"/>
      <c r="AL112" s="1123"/>
      <c r="AM112" s="1123"/>
      <c r="AN112" s="1122" t="s">
        <v>1853</v>
      </c>
      <c r="AO112" s="1123"/>
      <c r="AP112" s="1123"/>
      <c r="AQ112" s="1123"/>
      <c r="AR112" s="1122" t="s">
        <v>1853</v>
      </c>
      <c r="AS112" s="1123"/>
      <c r="AT112" s="1123"/>
      <c r="AU112" s="1123"/>
      <c r="AV112" s="1122" t="s">
        <v>1853</v>
      </c>
      <c r="AW112" s="1123"/>
      <c r="AX112" s="1123"/>
      <c r="AY112" s="1123"/>
    </row>
    <row r="113" spans="1:51" s="1129" customFormat="1" ht="31.5" customHeight="1">
      <c r="A113" s="1135" t="s">
        <v>729</v>
      </c>
      <c r="B113" s="1143"/>
      <c r="C113" s="1143"/>
      <c r="D113" s="1143"/>
      <c r="E113" s="1143"/>
      <c r="F113" s="1143"/>
      <c r="G113" s="1143"/>
      <c r="H113" s="1143"/>
      <c r="I113" s="1143"/>
      <c r="J113" s="1143"/>
      <c r="K113" s="1143"/>
      <c r="L113" s="1143"/>
      <c r="M113" s="1143"/>
      <c r="N113" s="1143"/>
      <c r="O113" s="1136" t="s">
        <v>1220</v>
      </c>
      <c r="P113" s="1122" t="s">
        <v>1853</v>
      </c>
      <c r="Q113" s="1123"/>
      <c r="R113" s="1123"/>
      <c r="S113" s="1123"/>
      <c r="T113" s="1122" t="s">
        <v>1853</v>
      </c>
      <c r="U113" s="1123"/>
      <c r="V113" s="1123"/>
      <c r="W113" s="1123"/>
      <c r="X113" s="1122" t="s">
        <v>1853</v>
      </c>
      <c r="Y113" s="1123"/>
      <c r="Z113" s="1123"/>
      <c r="AA113" s="1123"/>
      <c r="AB113" s="1122" t="s">
        <v>1853</v>
      </c>
      <c r="AC113" s="1123"/>
      <c r="AD113" s="1123"/>
      <c r="AE113" s="1123"/>
      <c r="AF113" s="1122" t="s">
        <v>1853</v>
      </c>
      <c r="AG113" s="1123"/>
      <c r="AH113" s="1123"/>
      <c r="AI113" s="1123"/>
      <c r="AJ113" s="1122" t="s">
        <v>1853</v>
      </c>
      <c r="AK113" s="1123"/>
      <c r="AL113" s="1123"/>
      <c r="AM113" s="1123"/>
      <c r="AN113" s="1122" t="s">
        <v>1853</v>
      </c>
      <c r="AO113" s="1123"/>
      <c r="AP113" s="1123"/>
      <c r="AQ113" s="1123"/>
      <c r="AR113" s="1122" t="s">
        <v>1853</v>
      </c>
      <c r="AS113" s="1123"/>
      <c r="AT113" s="1123"/>
      <c r="AU113" s="1123"/>
      <c r="AV113" s="1122" t="s">
        <v>1853</v>
      </c>
      <c r="AW113" s="1123"/>
      <c r="AX113" s="1123"/>
      <c r="AY113" s="1123"/>
    </row>
    <row r="114" spans="1:51" s="1133" customFormat="1" ht="22.5" customHeight="1">
      <c r="A114" s="1144" t="s">
        <v>730</v>
      </c>
      <c r="B114" s="1145"/>
      <c r="C114" s="1145"/>
      <c r="D114" s="1145"/>
      <c r="E114" s="1145"/>
      <c r="F114" s="1145"/>
      <c r="G114" s="1145"/>
      <c r="H114" s="1145"/>
      <c r="I114" s="1145"/>
      <c r="J114" s="1145"/>
      <c r="K114" s="1145"/>
      <c r="L114" s="1145"/>
      <c r="M114" s="1145"/>
      <c r="N114" s="1145"/>
      <c r="O114" s="1111" t="s">
        <v>1222</v>
      </c>
      <c r="P114" s="1122" t="s">
        <v>1853</v>
      </c>
      <c r="Q114" s="1123"/>
      <c r="R114" s="1123"/>
      <c r="S114" s="1123"/>
      <c r="T114" s="1122" t="s">
        <v>1853</v>
      </c>
      <c r="U114" s="1123"/>
      <c r="V114" s="1123"/>
      <c r="W114" s="1123"/>
      <c r="X114" s="1122" t="s">
        <v>1853</v>
      </c>
      <c r="Y114" s="1123"/>
      <c r="Z114" s="1123"/>
      <c r="AA114" s="1123"/>
      <c r="AB114" s="1122" t="s">
        <v>1853</v>
      </c>
      <c r="AC114" s="1123"/>
      <c r="AD114" s="1123"/>
      <c r="AE114" s="1123"/>
      <c r="AF114" s="1122" t="s">
        <v>1853</v>
      </c>
      <c r="AG114" s="1123"/>
      <c r="AH114" s="1123"/>
      <c r="AI114" s="1123"/>
      <c r="AJ114" s="1122" t="s">
        <v>1853</v>
      </c>
      <c r="AK114" s="1123"/>
      <c r="AL114" s="1123"/>
      <c r="AM114" s="1123"/>
      <c r="AN114" s="1122" t="s">
        <v>1853</v>
      </c>
      <c r="AO114" s="1123"/>
      <c r="AP114" s="1123"/>
      <c r="AQ114" s="1123"/>
      <c r="AR114" s="1122" t="s">
        <v>1853</v>
      </c>
      <c r="AS114" s="1123"/>
      <c r="AT114" s="1123"/>
      <c r="AU114" s="1123"/>
      <c r="AV114" s="1122" t="s">
        <v>1853</v>
      </c>
      <c r="AW114" s="1123"/>
      <c r="AX114" s="1123"/>
      <c r="AY114" s="1123"/>
    </row>
    <row r="115" spans="1:51" s="1133" customFormat="1" ht="22.5" customHeight="1">
      <c r="A115" s="1144" t="s">
        <v>731</v>
      </c>
      <c r="B115" s="1145"/>
      <c r="C115" s="1145"/>
      <c r="D115" s="1145"/>
      <c r="E115" s="1145"/>
      <c r="F115" s="1145"/>
      <c r="G115" s="1145"/>
      <c r="H115" s="1145"/>
      <c r="I115" s="1145"/>
      <c r="J115" s="1145"/>
      <c r="K115" s="1145"/>
      <c r="L115" s="1145"/>
      <c r="M115" s="1145"/>
      <c r="N115" s="1145"/>
      <c r="O115" s="1111" t="s">
        <v>1224</v>
      </c>
      <c r="P115" s="1122" t="s">
        <v>1853</v>
      </c>
      <c r="Q115" s="1123"/>
      <c r="R115" s="1123"/>
      <c r="S115" s="1123"/>
      <c r="T115" s="1122" t="s">
        <v>1853</v>
      </c>
      <c r="U115" s="1123"/>
      <c r="V115" s="1123"/>
      <c r="W115" s="1123"/>
      <c r="X115" s="1122" t="s">
        <v>1853</v>
      </c>
      <c r="Y115" s="1123"/>
      <c r="Z115" s="1123"/>
      <c r="AA115" s="1123"/>
      <c r="AB115" s="1122" t="s">
        <v>1853</v>
      </c>
      <c r="AC115" s="1123"/>
      <c r="AD115" s="1123"/>
      <c r="AE115" s="1123"/>
      <c r="AF115" s="1122" t="s">
        <v>1853</v>
      </c>
      <c r="AG115" s="1123"/>
      <c r="AH115" s="1123"/>
      <c r="AI115" s="1123"/>
      <c r="AJ115" s="1122" t="s">
        <v>1853</v>
      </c>
      <c r="AK115" s="1123"/>
      <c r="AL115" s="1123"/>
      <c r="AM115" s="1123"/>
      <c r="AN115" s="1122" t="s">
        <v>1853</v>
      </c>
      <c r="AO115" s="1123"/>
      <c r="AP115" s="1123"/>
      <c r="AQ115" s="1123"/>
      <c r="AR115" s="1122" t="s">
        <v>1853</v>
      </c>
      <c r="AS115" s="1123"/>
      <c r="AT115" s="1123"/>
      <c r="AU115" s="1123"/>
      <c r="AV115" s="1122" t="s">
        <v>1853</v>
      </c>
      <c r="AW115" s="1123"/>
      <c r="AX115" s="1123"/>
      <c r="AY115" s="1123"/>
    </row>
    <row r="116" spans="1:51" s="1127" customFormat="1" ht="32.25" customHeight="1">
      <c r="A116" s="1126" t="s">
        <v>732</v>
      </c>
      <c r="B116" s="1141"/>
      <c r="C116" s="1141"/>
      <c r="D116" s="1141"/>
      <c r="E116" s="1141"/>
      <c r="F116" s="1141"/>
      <c r="G116" s="1141"/>
      <c r="H116" s="1141"/>
      <c r="I116" s="1141"/>
      <c r="J116" s="1141"/>
      <c r="K116" s="1141"/>
      <c r="L116" s="1141"/>
      <c r="M116" s="1141"/>
      <c r="N116" s="1141"/>
      <c r="O116" s="1115" t="s">
        <v>1226</v>
      </c>
      <c r="P116" s="1116"/>
      <c r="Q116" s="1116"/>
      <c r="R116" s="1116"/>
      <c r="S116" s="1116"/>
      <c r="T116" s="1116"/>
      <c r="U116" s="1116"/>
      <c r="V116" s="1116"/>
      <c r="W116" s="1116"/>
      <c r="X116" s="1116"/>
      <c r="Y116" s="1116"/>
      <c r="Z116" s="1116"/>
      <c r="AA116" s="1116"/>
      <c r="AB116" s="1116"/>
      <c r="AC116" s="1116"/>
      <c r="AD116" s="1116"/>
      <c r="AE116" s="1116"/>
      <c r="AF116" s="1116"/>
      <c r="AG116" s="1116"/>
      <c r="AH116" s="1116"/>
      <c r="AI116" s="1116"/>
      <c r="AJ116" s="1116"/>
      <c r="AK116" s="1116"/>
      <c r="AL116" s="1116"/>
      <c r="AM116" s="1116"/>
      <c r="AN116" s="1116"/>
      <c r="AO116" s="1116"/>
      <c r="AP116" s="1116"/>
      <c r="AQ116" s="1116"/>
      <c r="AR116" s="1116"/>
      <c r="AS116" s="1116"/>
      <c r="AT116" s="1116"/>
      <c r="AU116" s="1116"/>
      <c r="AV116" s="1116"/>
      <c r="AW116" s="1116"/>
      <c r="AX116" s="1116"/>
      <c r="AY116" s="1116"/>
    </row>
    <row r="117" spans="1:51" s="1133" customFormat="1" ht="32.25" customHeight="1">
      <c r="A117" s="1144" t="s">
        <v>813</v>
      </c>
      <c r="B117" s="1145"/>
      <c r="C117" s="1145"/>
      <c r="D117" s="1145"/>
      <c r="E117" s="1145"/>
      <c r="F117" s="1145"/>
      <c r="G117" s="1145"/>
      <c r="H117" s="1145"/>
      <c r="I117" s="1145"/>
      <c r="J117" s="1145"/>
      <c r="K117" s="1145"/>
      <c r="L117" s="1145"/>
      <c r="M117" s="1145"/>
      <c r="N117" s="1145"/>
      <c r="O117" s="1111" t="s">
        <v>1228</v>
      </c>
      <c r="P117" s="1112"/>
      <c r="Q117" s="1112"/>
      <c r="R117" s="1112"/>
      <c r="S117" s="1112"/>
      <c r="T117" s="1112"/>
      <c r="U117" s="1112"/>
      <c r="V117" s="1112"/>
      <c r="W117" s="1112"/>
      <c r="X117" s="1112"/>
      <c r="Y117" s="1112"/>
      <c r="Z117" s="1112"/>
      <c r="AA117" s="1112"/>
      <c r="AB117" s="1112"/>
      <c r="AC117" s="1112"/>
      <c r="AD117" s="1112"/>
      <c r="AE117" s="1112"/>
      <c r="AF117" s="1112"/>
      <c r="AG117" s="1112"/>
      <c r="AH117" s="1112"/>
      <c r="AI117" s="1112"/>
      <c r="AJ117" s="1112"/>
      <c r="AK117" s="1112"/>
      <c r="AL117" s="1112"/>
      <c r="AM117" s="1112"/>
      <c r="AN117" s="1112"/>
      <c r="AO117" s="1112"/>
      <c r="AP117" s="1112"/>
      <c r="AQ117" s="1112"/>
      <c r="AR117" s="1112"/>
      <c r="AS117" s="1112"/>
      <c r="AT117" s="1112"/>
      <c r="AU117" s="1112"/>
      <c r="AV117" s="1112"/>
      <c r="AW117" s="1112"/>
      <c r="AX117" s="1112"/>
      <c r="AY117" s="1112"/>
    </row>
    <row r="118" spans="1:51" s="1133" customFormat="1" ht="32.25" customHeight="1">
      <c r="A118" s="1126" t="s">
        <v>733</v>
      </c>
      <c r="B118" s="1141"/>
      <c r="C118" s="1141"/>
      <c r="D118" s="1141"/>
      <c r="E118" s="1141"/>
      <c r="F118" s="1141"/>
      <c r="G118" s="1141"/>
      <c r="H118" s="1141"/>
      <c r="I118" s="1141"/>
      <c r="J118" s="1141"/>
      <c r="K118" s="1141"/>
      <c r="L118" s="1141"/>
      <c r="M118" s="1141"/>
      <c r="N118" s="1141"/>
      <c r="O118" s="1136" t="s">
        <v>1230</v>
      </c>
      <c r="P118" s="1112"/>
      <c r="Q118" s="1112"/>
      <c r="R118" s="1112"/>
      <c r="S118" s="1112"/>
      <c r="T118" s="1112"/>
      <c r="U118" s="1112"/>
      <c r="V118" s="1112"/>
      <c r="W118" s="1112"/>
      <c r="X118" s="1112"/>
      <c r="Y118" s="1112"/>
      <c r="Z118" s="1112"/>
      <c r="AA118" s="1112"/>
      <c r="AB118" s="1112"/>
      <c r="AC118" s="1112"/>
      <c r="AD118" s="1112"/>
      <c r="AE118" s="1112"/>
      <c r="AF118" s="1112"/>
      <c r="AG118" s="1112"/>
      <c r="AH118" s="1112"/>
      <c r="AI118" s="1112"/>
      <c r="AJ118" s="1112"/>
      <c r="AK118" s="1112"/>
      <c r="AL118" s="1112"/>
      <c r="AM118" s="1112"/>
      <c r="AN118" s="1112"/>
      <c r="AO118" s="1112"/>
      <c r="AP118" s="1112"/>
      <c r="AQ118" s="1112"/>
      <c r="AR118" s="1112"/>
      <c r="AS118" s="1112"/>
      <c r="AT118" s="1112"/>
      <c r="AU118" s="1112"/>
      <c r="AV118" s="1112"/>
      <c r="AW118" s="1112"/>
      <c r="AX118" s="1112"/>
      <c r="AY118" s="1112"/>
    </row>
    <row r="119" spans="1:51" s="1127" customFormat="1" ht="29.25" customHeight="1">
      <c r="A119" s="1126" t="s">
        <v>734</v>
      </c>
      <c r="B119" s="1126"/>
      <c r="C119" s="1126"/>
      <c r="D119" s="1126"/>
      <c r="E119" s="1126"/>
      <c r="F119" s="1126"/>
      <c r="G119" s="1126"/>
      <c r="H119" s="1126"/>
      <c r="I119" s="1126"/>
      <c r="J119" s="1126"/>
      <c r="K119" s="1126"/>
      <c r="L119" s="1126"/>
      <c r="M119" s="1126"/>
      <c r="N119" s="1126"/>
      <c r="O119" s="1115" t="s">
        <v>1232</v>
      </c>
      <c r="P119" s="1116"/>
      <c r="Q119" s="1116"/>
      <c r="R119" s="1116"/>
      <c r="S119" s="1116"/>
      <c r="T119" s="1116">
        <v>5000</v>
      </c>
      <c r="U119" s="1116"/>
      <c r="V119" s="1116"/>
      <c r="W119" s="1116"/>
      <c r="X119" s="1116">
        <v>220000</v>
      </c>
      <c r="Y119" s="1116"/>
      <c r="Z119" s="1116"/>
      <c r="AA119" s="1116"/>
      <c r="AB119" s="1116">
        <v>34000</v>
      </c>
      <c r="AC119" s="1116"/>
      <c r="AD119" s="1116"/>
      <c r="AE119" s="1116"/>
      <c r="AF119" s="1116">
        <v>173427</v>
      </c>
      <c r="AG119" s="1116"/>
      <c r="AH119" s="1116"/>
      <c r="AI119" s="1116"/>
      <c r="AJ119" s="1116"/>
      <c r="AK119" s="1116"/>
      <c r="AL119" s="1116"/>
      <c r="AM119" s="1116"/>
      <c r="AN119" s="1116"/>
      <c r="AO119" s="1116"/>
      <c r="AP119" s="1116"/>
      <c r="AQ119" s="1116"/>
      <c r="AR119" s="1116"/>
      <c r="AS119" s="1116"/>
      <c r="AT119" s="1116"/>
      <c r="AU119" s="1116"/>
      <c r="AV119" s="1116"/>
      <c r="AW119" s="1116"/>
      <c r="AX119" s="1116"/>
      <c r="AY119" s="1116"/>
    </row>
    <row r="120" spans="1:51" s="1129" customFormat="1" ht="21.75" customHeight="1">
      <c r="A120" s="1146" t="s">
        <v>814</v>
      </c>
      <c r="B120" s="1146"/>
      <c r="C120" s="1146"/>
      <c r="D120" s="1146"/>
      <c r="E120" s="1146"/>
      <c r="F120" s="1146"/>
      <c r="G120" s="1146"/>
      <c r="H120" s="1146"/>
      <c r="I120" s="1146"/>
      <c r="J120" s="1146"/>
      <c r="K120" s="1146"/>
      <c r="L120" s="1146"/>
      <c r="M120" s="1146"/>
      <c r="N120" s="1146"/>
      <c r="O120" s="1111" t="s">
        <v>1234</v>
      </c>
      <c r="P120" s="1112">
        <v>7707491</v>
      </c>
      <c r="Q120" s="1112"/>
      <c r="R120" s="1112"/>
      <c r="S120" s="1112"/>
      <c r="T120" s="1112"/>
      <c r="U120" s="1112"/>
      <c r="V120" s="1112"/>
      <c r="W120" s="1112"/>
      <c r="X120" s="1112"/>
      <c r="Y120" s="1112"/>
      <c r="Z120" s="1112"/>
      <c r="AA120" s="1112"/>
      <c r="AB120" s="1112"/>
      <c r="AC120" s="1112"/>
      <c r="AD120" s="1112"/>
      <c r="AE120" s="1112"/>
      <c r="AF120" s="1112"/>
      <c r="AG120" s="1112"/>
      <c r="AH120" s="1112"/>
      <c r="AI120" s="1112"/>
      <c r="AJ120" s="1112"/>
      <c r="AK120" s="1112"/>
      <c r="AL120" s="1112"/>
      <c r="AM120" s="1112"/>
      <c r="AN120" s="1112"/>
      <c r="AO120" s="1112"/>
      <c r="AP120" s="1112"/>
      <c r="AQ120" s="1112"/>
      <c r="AR120" s="1112"/>
      <c r="AS120" s="1112"/>
      <c r="AT120" s="1112"/>
      <c r="AU120" s="1112"/>
      <c r="AV120" s="1112"/>
      <c r="AW120" s="1112"/>
      <c r="AX120" s="1112"/>
      <c r="AY120" s="1112"/>
    </row>
    <row r="121" spans="1:51" s="1129" customFormat="1" ht="27" customHeight="1">
      <c r="A121" s="1124" t="s">
        <v>815</v>
      </c>
      <c r="B121" s="1125"/>
      <c r="C121" s="1125"/>
      <c r="D121" s="1125"/>
      <c r="E121" s="1125"/>
      <c r="F121" s="1125"/>
      <c r="G121" s="1125"/>
      <c r="H121" s="1125"/>
      <c r="I121" s="1125"/>
      <c r="J121" s="1125"/>
      <c r="K121" s="1125"/>
      <c r="L121" s="1125"/>
      <c r="M121" s="1125"/>
      <c r="N121" s="1125"/>
      <c r="O121" s="1111" t="s">
        <v>1236</v>
      </c>
      <c r="P121" s="1112"/>
      <c r="Q121" s="1112"/>
      <c r="R121" s="1112"/>
      <c r="S121" s="1112"/>
      <c r="T121" s="1112"/>
      <c r="U121" s="1112"/>
      <c r="V121" s="1112"/>
      <c r="W121" s="1112"/>
      <c r="X121" s="1112"/>
      <c r="Y121" s="1112"/>
      <c r="Z121" s="1112"/>
      <c r="AA121" s="1112"/>
      <c r="AB121" s="1112"/>
      <c r="AC121" s="1112"/>
      <c r="AD121" s="1112"/>
      <c r="AE121" s="1112"/>
      <c r="AF121" s="1112"/>
      <c r="AG121" s="1112"/>
      <c r="AH121" s="1112"/>
      <c r="AI121" s="1112"/>
      <c r="AJ121" s="1112">
        <v>356000</v>
      </c>
      <c r="AK121" s="1112"/>
      <c r="AL121" s="1112"/>
      <c r="AM121" s="1112"/>
      <c r="AN121" s="1112">
        <v>15000</v>
      </c>
      <c r="AO121" s="1112"/>
      <c r="AP121" s="1112"/>
      <c r="AQ121" s="1112"/>
      <c r="AR121" s="1112">
        <v>55000</v>
      </c>
      <c r="AS121" s="1112"/>
      <c r="AT121" s="1112"/>
      <c r="AU121" s="1112"/>
      <c r="AV121" s="1112">
        <v>219600</v>
      </c>
      <c r="AW121" s="1112"/>
      <c r="AX121" s="1112"/>
      <c r="AY121" s="1112"/>
    </row>
    <row r="122" spans="1:51" ht="19.5" customHeight="1">
      <c r="A122" s="1109" t="s">
        <v>816</v>
      </c>
      <c r="B122" s="1110"/>
      <c r="C122" s="1110"/>
      <c r="D122" s="1110"/>
      <c r="E122" s="1110"/>
      <c r="F122" s="1110"/>
      <c r="G122" s="1110"/>
      <c r="H122" s="1110"/>
      <c r="I122" s="1110"/>
      <c r="J122" s="1110"/>
      <c r="K122" s="1110"/>
      <c r="L122" s="1110"/>
      <c r="M122" s="1110"/>
      <c r="N122" s="1110"/>
      <c r="O122" s="1111" t="s">
        <v>1238</v>
      </c>
      <c r="P122" s="1112"/>
      <c r="Q122" s="1112"/>
      <c r="R122" s="1112"/>
      <c r="S122" s="1112"/>
      <c r="T122" s="1112"/>
      <c r="U122" s="1112"/>
      <c r="V122" s="1112"/>
      <c r="W122" s="1112"/>
      <c r="X122" s="1112"/>
      <c r="Y122" s="1112"/>
      <c r="Z122" s="1112"/>
      <c r="AA122" s="1112"/>
      <c r="AB122" s="1112"/>
      <c r="AC122" s="1112"/>
      <c r="AD122" s="1112"/>
      <c r="AE122" s="1112"/>
      <c r="AF122" s="1112"/>
      <c r="AG122" s="1112"/>
      <c r="AH122" s="1112"/>
      <c r="AI122" s="1112"/>
      <c r="AJ122" s="1112"/>
      <c r="AK122" s="1112"/>
      <c r="AL122" s="1112"/>
      <c r="AM122" s="1112"/>
      <c r="AN122" s="1112"/>
      <c r="AO122" s="1112"/>
      <c r="AP122" s="1112"/>
      <c r="AQ122" s="1112"/>
      <c r="AR122" s="1112"/>
      <c r="AS122" s="1112"/>
      <c r="AT122" s="1112"/>
      <c r="AU122" s="1112"/>
      <c r="AV122" s="1112"/>
      <c r="AW122" s="1112"/>
      <c r="AX122" s="1112"/>
      <c r="AY122" s="1112"/>
    </row>
    <row r="123" spans="1:51" ht="19.5" customHeight="1">
      <c r="A123" s="1118" t="s">
        <v>817</v>
      </c>
      <c r="B123" s="1119"/>
      <c r="C123" s="1119"/>
      <c r="D123" s="1119"/>
      <c r="E123" s="1119"/>
      <c r="F123" s="1119"/>
      <c r="G123" s="1119"/>
      <c r="H123" s="1119"/>
      <c r="I123" s="1119"/>
      <c r="J123" s="1119"/>
      <c r="K123" s="1119"/>
      <c r="L123" s="1119"/>
      <c r="M123" s="1119"/>
      <c r="N123" s="1119"/>
      <c r="O123" s="1111" t="s">
        <v>1240</v>
      </c>
      <c r="P123" s="1112"/>
      <c r="Q123" s="1112"/>
      <c r="R123" s="1112"/>
      <c r="S123" s="1112"/>
      <c r="T123" s="1112"/>
      <c r="U123" s="1112"/>
      <c r="V123" s="1112"/>
      <c r="W123" s="1112"/>
      <c r="X123" s="1112"/>
      <c r="Y123" s="1112"/>
      <c r="Z123" s="1112"/>
      <c r="AA123" s="1112"/>
      <c r="AB123" s="1112"/>
      <c r="AC123" s="1112"/>
      <c r="AD123" s="1112"/>
      <c r="AE123" s="1112"/>
      <c r="AF123" s="1112"/>
      <c r="AG123" s="1112"/>
      <c r="AH123" s="1112"/>
      <c r="AI123" s="1112"/>
      <c r="AJ123" s="1112"/>
      <c r="AK123" s="1112"/>
      <c r="AL123" s="1112"/>
      <c r="AM123" s="1112"/>
      <c r="AN123" s="1112"/>
      <c r="AO123" s="1112"/>
      <c r="AP123" s="1112"/>
      <c r="AQ123" s="1112"/>
      <c r="AR123" s="1112"/>
      <c r="AS123" s="1112"/>
      <c r="AT123" s="1112"/>
      <c r="AU123" s="1112"/>
      <c r="AV123" s="1112"/>
      <c r="AW123" s="1112"/>
      <c r="AX123" s="1112"/>
      <c r="AY123" s="1112"/>
    </row>
    <row r="124" spans="1:51" ht="32.25" customHeight="1">
      <c r="A124" s="1147" t="s">
        <v>818</v>
      </c>
      <c r="B124" s="1148"/>
      <c r="C124" s="1148"/>
      <c r="D124" s="1148"/>
      <c r="E124" s="1148"/>
      <c r="F124" s="1148"/>
      <c r="G124" s="1148"/>
      <c r="H124" s="1148"/>
      <c r="I124" s="1148"/>
      <c r="J124" s="1148"/>
      <c r="K124" s="1148"/>
      <c r="L124" s="1148"/>
      <c r="M124" s="1148"/>
      <c r="N124" s="1149"/>
      <c r="O124" s="1111" t="s">
        <v>1242</v>
      </c>
      <c r="P124" s="1112"/>
      <c r="Q124" s="1112"/>
      <c r="R124" s="1112"/>
      <c r="S124" s="1112"/>
      <c r="T124" s="1112"/>
      <c r="U124" s="1112"/>
      <c r="V124" s="1112"/>
      <c r="W124" s="1112"/>
      <c r="X124" s="1112"/>
      <c r="Y124" s="1112"/>
      <c r="Z124" s="1112"/>
      <c r="AA124" s="1112"/>
      <c r="AB124" s="1112"/>
      <c r="AC124" s="1112"/>
      <c r="AD124" s="1112"/>
      <c r="AE124" s="1112"/>
      <c r="AF124" s="1112"/>
      <c r="AG124" s="1112"/>
      <c r="AH124" s="1112"/>
      <c r="AI124" s="1112"/>
      <c r="AJ124" s="1112"/>
      <c r="AK124" s="1112"/>
      <c r="AL124" s="1112"/>
      <c r="AM124" s="1112"/>
      <c r="AN124" s="1112"/>
      <c r="AO124" s="1112"/>
      <c r="AP124" s="1112"/>
      <c r="AQ124" s="1112"/>
      <c r="AR124" s="1112"/>
      <c r="AS124" s="1112"/>
      <c r="AT124" s="1112"/>
      <c r="AU124" s="1112"/>
      <c r="AV124" s="1112"/>
      <c r="AW124" s="1112"/>
      <c r="AX124" s="1112"/>
      <c r="AY124" s="1112"/>
    </row>
    <row r="125" spans="1:51" ht="19.5" customHeight="1">
      <c r="A125" s="1109" t="s">
        <v>819</v>
      </c>
      <c r="B125" s="1110"/>
      <c r="C125" s="1110"/>
      <c r="D125" s="1110"/>
      <c r="E125" s="1110"/>
      <c r="F125" s="1110"/>
      <c r="G125" s="1110"/>
      <c r="H125" s="1110"/>
      <c r="I125" s="1110"/>
      <c r="J125" s="1110"/>
      <c r="K125" s="1110"/>
      <c r="L125" s="1110"/>
      <c r="M125" s="1110"/>
      <c r="N125" s="1110"/>
      <c r="O125" s="1111" t="s">
        <v>1244</v>
      </c>
      <c r="P125" s="1112"/>
      <c r="Q125" s="1112"/>
      <c r="R125" s="1112"/>
      <c r="S125" s="1112"/>
      <c r="T125" s="1112">
        <v>27480</v>
      </c>
      <c r="U125" s="1112"/>
      <c r="V125" s="1112"/>
      <c r="W125" s="1112"/>
      <c r="X125" s="1112"/>
      <c r="Y125" s="1112"/>
      <c r="Z125" s="1112"/>
      <c r="AA125" s="1112"/>
      <c r="AB125" s="1112"/>
      <c r="AC125" s="1112"/>
      <c r="AD125" s="1112"/>
      <c r="AE125" s="1112"/>
      <c r="AF125" s="1112"/>
      <c r="AG125" s="1112"/>
      <c r="AH125" s="1112"/>
      <c r="AI125" s="1112"/>
      <c r="AJ125" s="1112"/>
      <c r="AK125" s="1112"/>
      <c r="AL125" s="1112"/>
      <c r="AM125" s="1112"/>
      <c r="AN125" s="1112"/>
      <c r="AO125" s="1112"/>
      <c r="AP125" s="1112"/>
      <c r="AQ125" s="1112"/>
      <c r="AR125" s="1112"/>
      <c r="AS125" s="1112"/>
      <c r="AT125" s="1112"/>
      <c r="AU125" s="1112"/>
      <c r="AV125" s="1112"/>
      <c r="AW125" s="1112"/>
      <c r="AX125" s="1112"/>
      <c r="AY125" s="1112"/>
    </row>
    <row r="126" spans="1:51" ht="25.5" customHeight="1">
      <c r="A126" s="1124" t="s">
        <v>820</v>
      </c>
      <c r="B126" s="1125"/>
      <c r="C126" s="1125"/>
      <c r="D126" s="1125"/>
      <c r="E126" s="1125"/>
      <c r="F126" s="1125"/>
      <c r="G126" s="1125"/>
      <c r="H126" s="1125"/>
      <c r="I126" s="1125"/>
      <c r="J126" s="1125"/>
      <c r="K126" s="1125"/>
      <c r="L126" s="1125"/>
      <c r="M126" s="1125"/>
      <c r="N126" s="1125"/>
      <c r="O126" s="1111" t="s">
        <v>1246</v>
      </c>
      <c r="P126" s="1112"/>
      <c r="Q126" s="1112"/>
      <c r="R126" s="1112"/>
      <c r="S126" s="1112"/>
      <c r="T126" s="1112"/>
      <c r="U126" s="1112"/>
      <c r="V126" s="1112"/>
      <c r="W126" s="1112"/>
      <c r="X126" s="1112"/>
      <c r="Y126" s="1112"/>
      <c r="Z126" s="1112"/>
      <c r="AA126" s="1112"/>
      <c r="AB126" s="1112"/>
      <c r="AC126" s="1112"/>
      <c r="AD126" s="1112"/>
      <c r="AE126" s="1112"/>
      <c r="AF126" s="1112"/>
      <c r="AG126" s="1112"/>
      <c r="AH126" s="1112"/>
      <c r="AI126" s="1112"/>
      <c r="AJ126" s="1112"/>
      <c r="AK126" s="1112"/>
      <c r="AL126" s="1112"/>
      <c r="AM126" s="1112"/>
      <c r="AN126" s="1112"/>
      <c r="AO126" s="1112"/>
      <c r="AP126" s="1112"/>
      <c r="AQ126" s="1112"/>
      <c r="AR126" s="1112"/>
      <c r="AS126" s="1112"/>
      <c r="AT126" s="1112"/>
      <c r="AU126" s="1112"/>
      <c r="AV126" s="1112"/>
      <c r="AW126" s="1112"/>
      <c r="AX126" s="1112"/>
      <c r="AY126" s="1112"/>
    </row>
    <row r="127" spans="1:51" ht="19.5" customHeight="1">
      <c r="A127" s="1109" t="s">
        <v>821</v>
      </c>
      <c r="B127" s="1110"/>
      <c r="C127" s="1110"/>
      <c r="D127" s="1110"/>
      <c r="E127" s="1110"/>
      <c r="F127" s="1110"/>
      <c r="G127" s="1110"/>
      <c r="H127" s="1110"/>
      <c r="I127" s="1110"/>
      <c r="J127" s="1110"/>
      <c r="K127" s="1110"/>
      <c r="L127" s="1110"/>
      <c r="M127" s="1110"/>
      <c r="N127" s="1110"/>
      <c r="O127" s="1111" t="s">
        <v>1248</v>
      </c>
      <c r="P127" s="1112"/>
      <c r="Q127" s="1112"/>
      <c r="R127" s="1112"/>
      <c r="S127" s="1112"/>
      <c r="T127" s="1112">
        <v>5496</v>
      </c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G127" s="1112"/>
      <c r="AH127" s="1112"/>
      <c r="AI127" s="1112"/>
      <c r="AJ127" s="1112"/>
      <c r="AK127" s="1112"/>
      <c r="AL127" s="1112"/>
      <c r="AM127" s="1112"/>
      <c r="AN127" s="1112"/>
      <c r="AO127" s="1112"/>
      <c r="AP127" s="1112"/>
      <c r="AQ127" s="1112"/>
      <c r="AR127" s="1112"/>
      <c r="AS127" s="1112"/>
      <c r="AT127" s="1112"/>
      <c r="AU127" s="1112"/>
      <c r="AV127" s="1112"/>
      <c r="AW127" s="1112"/>
      <c r="AX127" s="1112"/>
      <c r="AY127" s="1112"/>
    </row>
    <row r="128" spans="1:51" ht="19.5" customHeight="1">
      <c r="A128" s="1109" t="s">
        <v>822</v>
      </c>
      <c r="B128" s="1110"/>
      <c r="C128" s="1110"/>
      <c r="D128" s="1110"/>
      <c r="E128" s="1110"/>
      <c r="F128" s="1110"/>
      <c r="G128" s="1110"/>
      <c r="H128" s="1110"/>
      <c r="I128" s="1110"/>
      <c r="J128" s="1110"/>
      <c r="K128" s="1110"/>
      <c r="L128" s="1110"/>
      <c r="M128" s="1110"/>
      <c r="N128" s="1110"/>
      <c r="O128" s="1111" t="s">
        <v>1250</v>
      </c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1112"/>
      <c r="AA128" s="1112"/>
      <c r="AB128" s="1112"/>
      <c r="AC128" s="1112"/>
      <c r="AD128" s="1112"/>
      <c r="AE128" s="1112"/>
      <c r="AF128" s="1112"/>
      <c r="AG128" s="1112"/>
      <c r="AH128" s="1112"/>
      <c r="AI128" s="1112"/>
      <c r="AJ128" s="1112"/>
      <c r="AK128" s="1112"/>
      <c r="AL128" s="1112"/>
      <c r="AM128" s="1112"/>
      <c r="AN128" s="1112"/>
      <c r="AO128" s="1112"/>
      <c r="AP128" s="1112"/>
      <c r="AQ128" s="1112"/>
      <c r="AR128" s="1112"/>
      <c r="AS128" s="1112"/>
      <c r="AT128" s="1112"/>
      <c r="AU128" s="1112"/>
      <c r="AV128" s="1112"/>
      <c r="AW128" s="1112"/>
      <c r="AX128" s="1112"/>
      <c r="AY128" s="1112"/>
    </row>
    <row r="129" spans="1:51" ht="25.5" customHeight="1">
      <c r="A129" s="1124" t="s">
        <v>823</v>
      </c>
      <c r="B129" s="1125"/>
      <c r="C129" s="1125"/>
      <c r="D129" s="1125"/>
      <c r="E129" s="1125"/>
      <c r="F129" s="1125"/>
      <c r="G129" s="1125"/>
      <c r="H129" s="1125"/>
      <c r="I129" s="1125"/>
      <c r="J129" s="1125"/>
      <c r="K129" s="1125"/>
      <c r="L129" s="1125"/>
      <c r="M129" s="1125"/>
      <c r="N129" s="1125"/>
      <c r="O129" s="1111" t="s">
        <v>1252</v>
      </c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1112"/>
      <c r="AA129" s="1112"/>
      <c r="AB129" s="1112"/>
      <c r="AC129" s="1112"/>
      <c r="AD129" s="1112"/>
      <c r="AE129" s="1112"/>
      <c r="AF129" s="1112"/>
      <c r="AG129" s="1112"/>
      <c r="AH129" s="1112"/>
      <c r="AI129" s="1112"/>
      <c r="AJ129" s="1112"/>
      <c r="AK129" s="1112"/>
      <c r="AL129" s="1112"/>
      <c r="AM129" s="1112"/>
      <c r="AN129" s="1112"/>
      <c r="AO129" s="1112"/>
      <c r="AP129" s="1112"/>
      <c r="AQ129" s="1112"/>
      <c r="AR129" s="1112"/>
      <c r="AS129" s="1112"/>
      <c r="AT129" s="1112"/>
      <c r="AU129" s="1112"/>
      <c r="AV129" s="1112"/>
      <c r="AW129" s="1112"/>
      <c r="AX129" s="1112"/>
      <c r="AY129" s="1112"/>
    </row>
    <row r="130" spans="1:51" ht="25.5" customHeight="1">
      <c r="A130" s="1124" t="s">
        <v>824</v>
      </c>
      <c r="B130" s="1125"/>
      <c r="C130" s="1125"/>
      <c r="D130" s="1125"/>
      <c r="E130" s="1125"/>
      <c r="F130" s="1125"/>
      <c r="G130" s="1125"/>
      <c r="H130" s="1125"/>
      <c r="I130" s="1125"/>
      <c r="J130" s="1125"/>
      <c r="K130" s="1125"/>
      <c r="L130" s="1125"/>
      <c r="M130" s="1125"/>
      <c r="N130" s="1125"/>
      <c r="O130" s="1111" t="s">
        <v>1254</v>
      </c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1112"/>
      <c r="AA130" s="1112"/>
      <c r="AB130" s="1112"/>
      <c r="AC130" s="1112"/>
      <c r="AD130" s="1112"/>
      <c r="AE130" s="1112"/>
      <c r="AF130" s="1112"/>
      <c r="AG130" s="1112"/>
      <c r="AH130" s="1112"/>
      <c r="AI130" s="1112"/>
      <c r="AJ130" s="1112"/>
      <c r="AK130" s="1112"/>
      <c r="AL130" s="1112"/>
      <c r="AM130" s="1112"/>
      <c r="AN130" s="1112"/>
      <c r="AO130" s="1112"/>
      <c r="AP130" s="1112"/>
      <c r="AQ130" s="1112"/>
      <c r="AR130" s="1112"/>
      <c r="AS130" s="1112"/>
      <c r="AT130" s="1112"/>
      <c r="AU130" s="1112"/>
      <c r="AV130" s="1112"/>
      <c r="AW130" s="1112"/>
      <c r="AX130" s="1112"/>
      <c r="AY130" s="1112"/>
    </row>
    <row r="131" spans="1:51" s="1117" customFormat="1" ht="25.5" customHeight="1">
      <c r="A131" s="1138" t="s">
        <v>735</v>
      </c>
      <c r="B131" s="1126"/>
      <c r="C131" s="1126"/>
      <c r="D131" s="1126"/>
      <c r="E131" s="1126"/>
      <c r="F131" s="1126"/>
      <c r="G131" s="1126"/>
      <c r="H131" s="1126"/>
      <c r="I131" s="1126"/>
      <c r="J131" s="1126"/>
      <c r="K131" s="1126"/>
      <c r="L131" s="1126"/>
      <c r="M131" s="1126"/>
      <c r="N131" s="1126"/>
      <c r="O131" s="1115" t="s">
        <v>1256</v>
      </c>
      <c r="P131" s="1116"/>
      <c r="Q131" s="1116"/>
      <c r="R131" s="1116"/>
      <c r="S131" s="1116"/>
      <c r="T131" s="1116"/>
      <c r="U131" s="1116"/>
      <c r="V131" s="1116"/>
      <c r="W131" s="1116"/>
      <c r="X131" s="1116"/>
      <c r="Y131" s="1116"/>
      <c r="Z131" s="1116"/>
      <c r="AA131" s="1116"/>
      <c r="AB131" s="1116"/>
      <c r="AC131" s="1116"/>
      <c r="AD131" s="1116"/>
      <c r="AE131" s="1116"/>
      <c r="AF131" s="1116"/>
      <c r="AG131" s="1116"/>
      <c r="AH131" s="1116"/>
      <c r="AI131" s="1116"/>
      <c r="AJ131" s="1116"/>
      <c r="AK131" s="1116"/>
      <c r="AL131" s="1116"/>
      <c r="AM131" s="1116"/>
      <c r="AN131" s="1116"/>
      <c r="AO131" s="1116"/>
      <c r="AP131" s="1116"/>
      <c r="AQ131" s="1116"/>
      <c r="AR131" s="1116"/>
      <c r="AS131" s="1116"/>
      <c r="AT131" s="1116"/>
      <c r="AU131" s="1116"/>
      <c r="AV131" s="1116"/>
      <c r="AW131" s="1116"/>
      <c r="AX131" s="1116"/>
      <c r="AY131" s="1116"/>
    </row>
    <row r="132" spans="1:51" s="1117" customFormat="1" ht="28.5" customHeight="1">
      <c r="A132" s="1138" t="s">
        <v>736</v>
      </c>
      <c r="B132" s="1126"/>
      <c r="C132" s="1126"/>
      <c r="D132" s="1126"/>
      <c r="E132" s="1126"/>
      <c r="F132" s="1126"/>
      <c r="G132" s="1126"/>
      <c r="H132" s="1126"/>
      <c r="I132" s="1126"/>
      <c r="J132" s="1126"/>
      <c r="K132" s="1126"/>
      <c r="L132" s="1126"/>
      <c r="M132" s="1126"/>
      <c r="N132" s="1126"/>
      <c r="O132" s="1115" t="s">
        <v>1258</v>
      </c>
      <c r="P132" s="1116">
        <v>7707491</v>
      </c>
      <c r="Q132" s="1116"/>
      <c r="R132" s="1116"/>
      <c r="S132" s="1116"/>
      <c r="T132" s="1116">
        <v>55756</v>
      </c>
      <c r="U132" s="1116"/>
      <c r="V132" s="1116"/>
      <c r="W132" s="1116"/>
      <c r="X132" s="1116">
        <v>220000</v>
      </c>
      <c r="Y132" s="1116"/>
      <c r="Z132" s="1116"/>
      <c r="AA132" s="1116"/>
      <c r="AB132" s="1116">
        <v>34000</v>
      </c>
      <c r="AC132" s="1116"/>
      <c r="AD132" s="1116"/>
      <c r="AE132" s="1116"/>
      <c r="AF132" s="1116">
        <v>182409</v>
      </c>
      <c r="AG132" s="1116"/>
      <c r="AH132" s="1116"/>
      <c r="AI132" s="1116"/>
      <c r="AJ132" s="1116">
        <v>381000</v>
      </c>
      <c r="AK132" s="1116"/>
      <c r="AL132" s="1116"/>
      <c r="AM132" s="1116"/>
      <c r="AN132" s="1116">
        <v>15000</v>
      </c>
      <c r="AO132" s="1116"/>
      <c r="AP132" s="1116"/>
      <c r="AQ132" s="1116"/>
      <c r="AR132" s="1116">
        <v>55000</v>
      </c>
      <c r="AS132" s="1116"/>
      <c r="AT132" s="1116"/>
      <c r="AU132" s="1116"/>
      <c r="AV132" s="1116">
        <v>219600</v>
      </c>
      <c r="AW132" s="1116"/>
      <c r="AX132" s="1116"/>
      <c r="AY132" s="1116"/>
    </row>
    <row r="133" spans="1:51" ht="19.5" customHeight="1">
      <c r="A133" s="1109" t="s">
        <v>825</v>
      </c>
      <c r="B133" s="1110"/>
      <c r="C133" s="1110"/>
      <c r="D133" s="1110"/>
      <c r="E133" s="1110"/>
      <c r="F133" s="1110"/>
      <c r="G133" s="1110"/>
      <c r="H133" s="1110"/>
      <c r="I133" s="1110"/>
      <c r="J133" s="1110"/>
      <c r="K133" s="1110"/>
      <c r="L133" s="1110"/>
      <c r="M133" s="1110"/>
      <c r="N133" s="1110"/>
      <c r="O133" s="1111" t="s">
        <v>737</v>
      </c>
      <c r="P133" s="1112"/>
      <c r="Q133" s="1112"/>
      <c r="R133" s="1112"/>
      <c r="S133" s="1112"/>
      <c r="T133" s="1112">
        <v>71150</v>
      </c>
      <c r="U133" s="1112"/>
      <c r="V133" s="1112"/>
      <c r="W133" s="1112"/>
      <c r="X133" s="1112"/>
      <c r="Y133" s="1112"/>
      <c r="Z133" s="1112"/>
      <c r="AA133" s="1112"/>
      <c r="AB133" s="1112"/>
      <c r="AC133" s="1112"/>
      <c r="AD133" s="1112"/>
      <c r="AE133" s="1112"/>
      <c r="AF133" s="1112">
        <v>18000</v>
      </c>
      <c r="AG133" s="1112"/>
      <c r="AH133" s="1112"/>
      <c r="AI133" s="1112"/>
      <c r="AJ133" s="1112"/>
      <c r="AK133" s="1112"/>
      <c r="AL133" s="1112"/>
      <c r="AM133" s="1112"/>
      <c r="AN133" s="1112"/>
      <c r="AO133" s="1112"/>
      <c r="AP133" s="1112"/>
      <c r="AQ133" s="1112"/>
      <c r="AR133" s="1112"/>
      <c r="AS133" s="1112"/>
      <c r="AT133" s="1112"/>
      <c r="AU133" s="1112"/>
      <c r="AV133" s="1112"/>
      <c r="AW133" s="1112"/>
      <c r="AX133" s="1112"/>
      <c r="AY133" s="1112"/>
    </row>
    <row r="134" spans="1:51" s="1173" customFormat="1" ht="19.5" customHeight="1">
      <c r="A134" s="1171" t="s">
        <v>738</v>
      </c>
      <c r="B134" s="1172"/>
      <c r="C134" s="1172"/>
      <c r="D134" s="1172"/>
      <c r="E134" s="1172"/>
      <c r="F134" s="1172"/>
      <c r="G134" s="1172"/>
      <c r="H134" s="1172"/>
      <c r="I134" s="1172"/>
      <c r="J134" s="1172"/>
      <c r="K134" s="1172"/>
      <c r="L134" s="1172"/>
      <c r="M134" s="1172"/>
      <c r="N134" s="1172"/>
      <c r="O134" s="1136" t="s">
        <v>739</v>
      </c>
      <c r="P134" s="1112">
        <v>7707491</v>
      </c>
      <c r="Q134" s="1112"/>
      <c r="R134" s="1112"/>
      <c r="S134" s="1112"/>
      <c r="T134" s="1112">
        <v>126906</v>
      </c>
      <c r="U134" s="1112"/>
      <c r="V134" s="1112"/>
      <c r="W134" s="1112"/>
      <c r="X134" s="1112">
        <v>220000</v>
      </c>
      <c r="Y134" s="1112"/>
      <c r="Z134" s="1112"/>
      <c r="AA134" s="1112"/>
      <c r="AB134" s="1112">
        <v>34000</v>
      </c>
      <c r="AC134" s="1112"/>
      <c r="AD134" s="1112"/>
      <c r="AE134" s="1112"/>
      <c r="AF134" s="1112">
        <v>200409</v>
      </c>
      <c r="AG134" s="1112"/>
      <c r="AH134" s="1112"/>
      <c r="AI134" s="1112"/>
      <c r="AJ134" s="1112">
        <v>381000</v>
      </c>
      <c r="AK134" s="1112"/>
      <c r="AL134" s="1112"/>
      <c r="AM134" s="1112"/>
      <c r="AN134" s="1112">
        <v>15000</v>
      </c>
      <c r="AO134" s="1112"/>
      <c r="AP134" s="1112"/>
      <c r="AQ134" s="1112"/>
      <c r="AR134" s="1112">
        <v>55000</v>
      </c>
      <c r="AS134" s="1112"/>
      <c r="AT134" s="1112"/>
      <c r="AU134" s="1112"/>
      <c r="AV134" s="1112">
        <v>219600</v>
      </c>
      <c r="AW134" s="1112"/>
      <c r="AX134" s="1112"/>
      <c r="AY134" s="1112"/>
    </row>
    <row r="135" spans="1:51" ht="19.5" customHeight="1">
      <c r="A135" s="1109" t="s">
        <v>826</v>
      </c>
      <c r="B135" s="1110"/>
      <c r="C135" s="1110"/>
      <c r="D135" s="1110"/>
      <c r="E135" s="1110"/>
      <c r="F135" s="1110"/>
      <c r="G135" s="1110"/>
      <c r="H135" s="1110"/>
      <c r="I135" s="1110"/>
      <c r="J135" s="1110"/>
      <c r="K135" s="1110"/>
      <c r="L135" s="1110"/>
      <c r="M135" s="1110"/>
      <c r="N135" s="1110"/>
      <c r="O135" s="1111" t="s">
        <v>740</v>
      </c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1112"/>
      <c r="AA135" s="1112"/>
      <c r="AB135" s="1112"/>
      <c r="AC135" s="1112"/>
      <c r="AD135" s="1112"/>
      <c r="AE135" s="1112"/>
      <c r="AF135" s="1112"/>
      <c r="AG135" s="1112"/>
      <c r="AH135" s="1112"/>
      <c r="AI135" s="1112"/>
      <c r="AJ135" s="1112"/>
      <c r="AK135" s="1112"/>
      <c r="AL135" s="1112"/>
      <c r="AM135" s="1112"/>
      <c r="AN135" s="1112"/>
      <c r="AO135" s="1112"/>
      <c r="AP135" s="1112"/>
      <c r="AQ135" s="1112"/>
      <c r="AR135" s="1112"/>
      <c r="AS135" s="1112"/>
      <c r="AT135" s="1112"/>
      <c r="AU135" s="1112"/>
      <c r="AV135" s="1112"/>
      <c r="AW135" s="1112"/>
      <c r="AX135" s="1112"/>
      <c r="AY135" s="1112"/>
    </row>
    <row r="136" spans="1:51" s="1117" customFormat="1" ht="19.5" customHeight="1">
      <c r="A136" s="1150" t="s">
        <v>741</v>
      </c>
      <c r="B136" s="1151"/>
      <c r="C136" s="1151"/>
      <c r="D136" s="1151"/>
      <c r="E136" s="1151"/>
      <c r="F136" s="1151"/>
      <c r="G136" s="1151"/>
      <c r="H136" s="1151"/>
      <c r="I136" s="1151"/>
      <c r="J136" s="1151"/>
      <c r="K136" s="1151"/>
      <c r="L136" s="1151"/>
      <c r="M136" s="1151"/>
      <c r="N136" s="1151"/>
      <c r="O136" s="1115" t="s">
        <v>742</v>
      </c>
      <c r="P136" s="1116">
        <v>7707491</v>
      </c>
      <c r="Q136" s="1116"/>
      <c r="R136" s="1116"/>
      <c r="S136" s="1116"/>
      <c r="T136" s="1116">
        <v>126906</v>
      </c>
      <c r="U136" s="1116"/>
      <c r="V136" s="1116"/>
      <c r="W136" s="1116"/>
      <c r="X136" s="1116">
        <v>220000</v>
      </c>
      <c r="Y136" s="1116"/>
      <c r="Z136" s="1116"/>
      <c r="AA136" s="1116"/>
      <c r="AB136" s="1116">
        <v>34000</v>
      </c>
      <c r="AC136" s="1116"/>
      <c r="AD136" s="1116"/>
      <c r="AE136" s="1116"/>
      <c r="AF136" s="1116">
        <v>200409</v>
      </c>
      <c r="AG136" s="1116"/>
      <c r="AH136" s="1116"/>
      <c r="AI136" s="1116"/>
      <c r="AJ136" s="1116">
        <v>381000</v>
      </c>
      <c r="AK136" s="1116"/>
      <c r="AL136" s="1116"/>
      <c r="AM136" s="1116"/>
      <c r="AN136" s="1116">
        <v>15000</v>
      </c>
      <c r="AO136" s="1116"/>
      <c r="AP136" s="1116"/>
      <c r="AQ136" s="1116"/>
      <c r="AR136" s="1116">
        <v>55000</v>
      </c>
      <c r="AS136" s="1116"/>
      <c r="AT136" s="1116"/>
      <c r="AU136" s="1116"/>
      <c r="AV136" s="1116">
        <v>219600</v>
      </c>
      <c r="AW136" s="1116"/>
      <c r="AX136" s="1116"/>
      <c r="AY136" s="1116"/>
    </row>
    <row r="137" spans="1:51" ht="19.5" customHeight="1">
      <c r="A137" s="1152" t="s">
        <v>743</v>
      </c>
      <c r="B137" s="1153"/>
      <c r="C137" s="1153"/>
      <c r="D137" s="1153"/>
      <c r="E137" s="1154"/>
      <c r="F137" s="1154"/>
      <c r="G137" s="1154"/>
      <c r="H137" s="1154"/>
      <c r="I137" s="1154"/>
      <c r="J137" s="1154"/>
      <c r="K137" s="1154"/>
      <c r="L137" s="1154"/>
      <c r="M137" s="1154"/>
      <c r="N137" s="1154"/>
      <c r="O137" s="1155"/>
      <c r="P137" s="1154"/>
      <c r="Q137" s="1154"/>
      <c r="R137" s="1154"/>
      <c r="S137" s="1154"/>
      <c r="T137" s="1156"/>
      <c r="U137" s="1157"/>
      <c r="V137" s="1157"/>
      <c r="W137" s="1157"/>
      <c r="X137" s="1157"/>
      <c r="Y137" s="1157"/>
      <c r="Z137" s="1157"/>
      <c r="AA137" s="1157"/>
      <c r="AB137" s="1157"/>
      <c r="AC137" s="1157"/>
      <c r="AD137" s="1157"/>
      <c r="AE137" s="1157"/>
      <c r="AF137" s="1157"/>
      <c r="AG137" s="1157"/>
      <c r="AH137" s="1157"/>
      <c r="AI137" s="1157"/>
      <c r="AJ137" s="1157"/>
      <c r="AK137" s="1157"/>
      <c r="AL137" s="1157"/>
      <c r="AM137" s="1157"/>
      <c r="AN137" s="1157"/>
      <c r="AO137" s="1157"/>
      <c r="AP137" s="1157"/>
      <c r="AQ137" s="1157"/>
      <c r="AR137" s="1157"/>
      <c r="AS137" s="1157"/>
      <c r="AT137" s="1157"/>
      <c r="AU137" s="1157"/>
      <c r="AV137" s="1157"/>
      <c r="AW137" s="1157"/>
      <c r="AX137" s="1157"/>
      <c r="AY137" s="1158"/>
    </row>
    <row r="138" spans="1:51" ht="19.5" customHeight="1">
      <c r="A138" s="1152"/>
      <c r="B138" s="1159" t="s">
        <v>744</v>
      </c>
      <c r="C138" s="1160"/>
      <c r="D138" s="1160"/>
      <c r="E138" s="1160"/>
      <c r="F138" s="1160"/>
      <c r="G138" s="1160"/>
      <c r="H138" s="1160"/>
      <c r="I138" s="1160"/>
      <c r="J138" s="1160"/>
      <c r="K138" s="1160"/>
      <c r="L138" s="1160"/>
      <c r="M138" s="1160"/>
      <c r="N138" s="1161"/>
      <c r="O138" s="1162" t="s">
        <v>745</v>
      </c>
      <c r="P138" s="1163"/>
      <c r="Q138" s="1164"/>
      <c r="R138" s="1164"/>
      <c r="S138" s="1165"/>
      <c r="T138" s="1163"/>
      <c r="U138" s="1164"/>
      <c r="V138" s="1164"/>
      <c r="W138" s="1165"/>
      <c r="X138" s="1163"/>
      <c r="Y138" s="1164"/>
      <c r="Z138" s="1164"/>
      <c r="AA138" s="1165"/>
      <c r="AB138" s="1163"/>
      <c r="AC138" s="1164"/>
      <c r="AD138" s="1164"/>
      <c r="AE138" s="1165"/>
      <c r="AF138" s="1163"/>
      <c r="AG138" s="1164"/>
      <c r="AH138" s="1164"/>
      <c r="AI138" s="1165"/>
      <c r="AJ138" s="1163"/>
      <c r="AK138" s="1164"/>
      <c r="AL138" s="1164"/>
      <c r="AM138" s="1165"/>
      <c r="AN138" s="1163"/>
      <c r="AO138" s="1164"/>
      <c r="AP138" s="1164"/>
      <c r="AQ138" s="1165"/>
      <c r="AR138" s="1163"/>
      <c r="AS138" s="1164"/>
      <c r="AT138" s="1164"/>
      <c r="AU138" s="1165"/>
      <c r="AV138" s="1163"/>
      <c r="AW138" s="1164"/>
      <c r="AX138" s="1164"/>
      <c r="AY138" s="1165"/>
    </row>
    <row r="139" spans="1:51" ht="19.5" customHeight="1">
      <c r="A139" s="1152"/>
      <c r="B139" s="1159" t="s">
        <v>746</v>
      </c>
      <c r="C139" s="1160"/>
      <c r="D139" s="1160"/>
      <c r="E139" s="1160"/>
      <c r="F139" s="1160"/>
      <c r="G139" s="1160"/>
      <c r="H139" s="1160"/>
      <c r="I139" s="1160"/>
      <c r="J139" s="1160"/>
      <c r="K139" s="1160"/>
      <c r="L139" s="1160"/>
      <c r="M139" s="1160"/>
      <c r="N139" s="1161"/>
      <c r="O139" s="1162" t="s">
        <v>747</v>
      </c>
      <c r="P139" s="1163"/>
      <c r="Q139" s="1164"/>
      <c r="R139" s="1164"/>
      <c r="S139" s="1165"/>
      <c r="T139" s="1163"/>
      <c r="U139" s="1164"/>
      <c r="V139" s="1164"/>
      <c r="W139" s="1165"/>
      <c r="X139" s="1163"/>
      <c r="Y139" s="1164"/>
      <c r="Z139" s="1164"/>
      <c r="AA139" s="1165"/>
      <c r="AB139" s="1163"/>
      <c r="AC139" s="1164"/>
      <c r="AD139" s="1164"/>
      <c r="AE139" s="1165"/>
      <c r="AF139" s="1163"/>
      <c r="AG139" s="1164"/>
      <c r="AH139" s="1164"/>
      <c r="AI139" s="1165"/>
      <c r="AJ139" s="1163"/>
      <c r="AK139" s="1164"/>
      <c r="AL139" s="1164"/>
      <c r="AM139" s="1165"/>
      <c r="AN139" s="1163"/>
      <c r="AO139" s="1164"/>
      <c r="AP139" s="1164"/>
      <c r="AQ139" s="1165"/>
      <c r="AR139" s="1163"/>
      <c r="AS139" s="1164"/>
      <c r="AT139" s="1164"/>
      <c r="AU139" s="1165"/>
      <c r="AV139" s="1163"/>
      <c r="AW139" s="1164"/>
      <c r="AX139" s="1164"/>
      <c r="AY139" s="1165"/>
    </row>
    <row r="140" spans="1:51" ht="19.5" customHeight="1">
      <c r="A140" s="1152" t="s">
        <v>748</v>
      </c>
      <c r="B140" s="1153"/>
      <c r="C140" s="1153"/>
      <c r="D140" s="1153"/>
      <c r="E140" s="1166"/>
      <c r="F140" s="1154"/>
      <c r="G140" s="1154"/>
      <c r="H140" s="1154"/>
      <c r="I140" s="1154"/>
      <c r="J140" s="1154"/>
      <c r="K140" s="1154"/>
      <c r="L140" s="1154"/>
      <c r="M140" s="1154"/>
      <c r="N140" s="1154"/>
      <c r="O140" s="1155"/>
      <c r="P140" s="1154"/>
      <c r="Q140" s="1154"/>
      <c r="R140" s="1154"/>
      <c r="S140" s="1154"/>
      <c r="T140" s="1156"/>
      <c r="U140" s="1157"/>
      <c r="V140" s="1157"/>
      <c r="W140" s="1157"/>
      <c r="X140" s="1157"/>
      <c r="Y140" s="1157"/>
      <c r="Z140" s="1157"/>
      <c r="AA140" s="1157"/>
      <c r="AB140" s="1157"/>
      <c r="AC140" s="1157"/>
      <c r="AD140" s="1157"/>
      <c r="AE140" s="1157"/>
      <c r="AF140" s="1157"/>
      <c r="AG140" s="1157"/>
      <c r="AH140" s="1157"/>
      <c r="AI140" s="1157"/>
      <c r="AJ140" s="1157"/>
      <c r="AK140" s="1157"/>
      <c r="AL140" s="1157"/>
      <c r="AM140" s="1157"/>
      <c r="AN140" s="1157"/>
      <c r="AO140" s="1157"/>
      <c r="AP140" s="1157"/>
      <c r="AQ140" s="1157"/>
      <c r="AR140" s="1157"/>
      <c r="AS140" s="1157"/>
      <c r="AT140" s="1157"/>
      <c r="AU140" s="1157"/>
      <c r="AV140" s="1157"/>
      <c r="AW140" s="1157"/>
      <c r="AX140" s="1157"/>
      <c r="AY140" s="1158"/>
    </row>
    <row r="141" spans="1:51" ht="19.5" customHeight="1">
      <c r="A141" s="1152"/>
      <c r="B141" s="1159" t="s">
        <v>744</v>
      </c>
      <c r="C141" s="1160"/>
      <c r="D141" s="1160"/>
      <c r="E141" s="1160"/>
      <c r="F141" s="1160"/>
      <c r="G141" s="1160"/>
      <c r="H141" s="1160"/>
      <c r="I141" s="1160"/>
      <c r="J141" s="1160"/>
      <c r="K141" s="1160"/>
      <c r="L141" s="1160"/>
      <c r="M141" s="1160"/>
      <c r="N141" s="1161"/>
      <c r="O141" s="1167" t="s">
        <v>749</v>
      </c>
      <c r="P141" s="1163"/>
      <c r="Q141" s="1164"/>
      <c r="R141" s="1164"/>
      <c r="S141" s="1165"/>
      <c r="T141" s="1163"/>
      <c r="U141" s="1164"/>
      <c r="V141" s="1164"/>
      <c r="W141" s="1165"/>
      <c r="X141" s="1163"/>
      <c r="Y141" s="1164"/>
      <c r="Z141" s="1164"/>
      <c r="AA141" s="1165"/>
      <c r="AB141" s="1163"/>
      <c r="AC141" s="1164"/>
      <c r="AD141" s="1164"/>
      <c r="AE141" s="1165"/>
      <c r="AF141" s="1163"/>
      <c r="AG141" s="1164"/>
      <c r="AH141" s="1164"/>
      <c r="AI141" s="1165"/>
      <c r="AJ141" s="1163"/>
      <c r="AK141" s="1164"/>
      <c r="AL141" s="1164"/>
      <c r="AM141" s="1165"/>
      <c r="AN141" s="1163"/>
      <c r="AO141" s="1164"/>
      <c r="AP141" s="1164"/>
      <c r="AQ141" s="1165"/>
      <c r="AR141" s="1163"/>
      <c r="AS141" s="1164"/>
      <c r="AT141" s="1164"/>
      <c r="AU141" s="1165"/>
      <c r="AV141" s="1163"/>
      <c r="AW141" s="1164"/>
      <c r="AX141" s="1164"/>
      <c r="AY141" s="1165"/>
    </row>
    <row r="142" spans="1:51" ht="19.5" customHeight="1">
      <c r="A142" s="1168"/>
      <c r="B142" s="1159" t="s">
        <v>746</v>
      </c>
      <c r="C142" s="1160"/>
      <c r="D142" s="1160"/>
      <c r="E142" s="1160"/>
      <c r="F142" s="1160"/>
      <c r="G142" s="1160"/>
      <c r="H142" s="1160"/>
      <c r="I142" s="1160"/>
      <c r="J142" s="1160"/>
      <c r="K142" s="1160"/>
      <c r="L142" s="1160"/>
      <c r="M142" s="1160"/>
      <c r="N142" s="1161"/>
      <c r="O142" s="1167" t="s">
        <v>750</v>
      </c>
      <c r="P142" s="1163"/>
      <c r="Q142" s="1164"/>
      <c r="R142" s="1164"/>
      <c r="S142" s="1165"/>
      <c r="T142" s="1163"/>
      <c r="U142" s="1164"/>
      <c r="V142" s="1164"/>
      <c r="W142" s="1165"/>
      <c r="X142" s="1163"/>
      <c r="Y142" s="1164"/>
      <c r="Z142" s="1164"/>
      <c r="AA142" s="1165"/>
      <c r="AB142" s="1163"/>
      <c r="AC142" s="1164"/>
      <c r="AD142" s="1164"/>
      <c r="AE142" s="1165"/>
      <c r="AF142" s="1163"/>
      <c r="AG142" s="1164"/>
      <c r="AH142" s="1164"/>
      <c r="AI142" s="1165"/>
      <c r="AJ142" s="1163"/>
      <c r="AK142" s="1164"/>
      <c r="AL142" s="1164"/>
      <c r="AM142" s="1165"/>
      <c r="AN142" s="1163"/>
      <c r="AO142" s="1164"/>
      <c r="AP142" s="1164"/>
      <c r="AQ142" s="1165"/>
      <c r="AR142" s="1163"/>
      <c r="AS142" s="1164"/>
      <c r="AT142" s="1164"/>
      <c r="AU142" s="1165"/>
      <c r="AV142" s="1163"/>
      <c r="AW142" s="1164"/>
      <c r="AX142" s="1164"/>
      <c r="AY142" s="1165"/>
    </row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spans="1:4" ht="21.75" customHeight="1">
      <c r="A167" s="1169"/>
      <c r="B167" s="1169"/>
      <c r="C167" s="1169"/>
      <c r="D167" s="1169"/>
    </row>
    <row r="168" spans="1:4" ht="21.75" customHeight="1">
      <c r="A168" s="1169"/>
      <c r="B168" s="1169"/>
      <c r="C168" s="1169"/>
      <c r="D168" s="1169"/>
    </row>
    <row r="169" spans="1:4" ht="21.75" customHeight="1">
      <c r="A169" s="1169"/>
      <c r="B169" s="1169"/>
      <c r="C169" s="1169"/>
      <c r="D169" s="1169"/>
    </row>
    <row r="170" spans="1:4" ht="21.75" customHeight="1">
      <c r="A170" s="1169"/>
      <c r="B170" s="1169"/>
      <c r="C170" s="1169"/>
      <c r="D170" s="1169"/>
    </row>
    <row r="171" spans="1:4" ht="21.75" customHeight="1">
      <c r="A171" s="1169"/>
      <c r="B171" s="1169"/>
      <c r="C171" s="1169"/>
      <c r="D171" s="1169"/>
    </row>
    <row r="172" spans="1:4" ht="21.75" customHeight="1">
      <c r="A172" s="1169"/>
      <c r="B172" s="1169"/>
      <c r="C172" s="1169"/>
      <c r="D172" s="1169"/>
    </row>
    <row r="173" spans="1:4" ht="21.75" customHeight="1">
      <c r="A173" s="1169"/>
      <c r="B173" s="1169"/>
      <c r="C173" s="1169"/>
      <c r="D173" s="1169"/>
    </row>
    <row r="174" spans="1:4" ht="21.75" customHeight="1">
      <c r="A174" s="1169"/>
      <c r="B174" s="1169"/>
      <c r="C174" s="1169"/>
      <c r="D174" s="1169"/>
    </row>
    <row r="175" spans="1:4" ht="21.75" customHeight="1">
      <c r="A175" s="1169"/>
      <c r="B175" s="1169"/>
      <c r="C175" s="1169"/>
      <c r="D175" s="1169"/>
    </row>
    <row r="176" spans="1:4" ht="21.75" customHeight="1">
      <c r="A176" s="1169"/>
      <c r="B176" s="1169"/>
      <c r="C176" s="1169"/>
      <c r="D176" s="1169"/>
    </row>
    <row r="177" spans="1:4" ht="21.75" customHeight="1">
      <c r="A177" s="1169"/>
      <c r="B177" s="1169"/>
      <c r="C177" s="1169"/>
      <c r="D177" s="1169"/>
    </row>
    <row r="178" spans="1:4" ht="21.75" customHeight="1">
      <c r="A178" s="1169"/>
      <c r="B178" s="1169"/>
      <c r="C178" s="1169"/>
      <c r="D178" s="1169"/>
    </row>
    <row r="179" spans="1:4" ht="21.75" customHeight="1">
      <c r="A179" s="1169"/>
      <c r="B179" s="1169"/>
      <c r="C179" s="1169"/>
      <c r="D179" s="1169"/>
    </row>
    <row r="180" spans="1:4" ht="21.75" customHeight="1">
      <c r="A180" s="1169"/>
      <c r="B180" s="1169"/>
      <c r="C180" s="1169"/>
      <c r="D180" s="1169"/>
    </row>
    <row r="181" spans="1:4" ht="21.75" customHeight="1">
      <c r="A181" s="1169"/>
      <c r="B181" s="1169"/>
      <c r="C181" s="1169"/>
      <c r="D181" s="1169"/>
    </row>
    <row r="182" spans="1:4" ht="21.75" customHeight="1">
      <c r="A182" s="1169"/>
      <c r="B182" s="1169"/>
      <c r="C182" s="1169"/>
      <c r="D182" s="1169"/>
    </row>
    <row r="183" spans="1:4" ht="21.75" customHeight="1">
      <c r="A183" s="1169"/>
      <c r="B183" s="1169"/>
      <c r="C183" s="1169"/>
      <c r="D183" s="1169"/>
    </row>
    <row r="184" spans="1:4" ht="21.75" customHeight="1">
      <c r="A184" s="1169"/>
      <c r="B184" s="1169"/>
      <c r="C184" s="1169"/>
      <c r="D184" s="1169"/>
    </row>
    <row r="185" spans="1:4" ht="21.75" customHeight="1">
      <c r="A185" s="1169"/>
      <c r="B185" s="1169"/>
      <c r="C185" s="1169"/>
      <c r="D185" s="1169"/>
    </row>
    <row r="186" spans="1:4" ht="21.75" customHeight="1">
      <c r="A186" s="1169"/>
      <c r="B186" s="1169"/>
      <c r="C186" s="1169"/>
      <c r="D186" s="1169"/>
    </row>
    <row r="187" spans="1:4" ht="21.75" customHeight="1">
      <c r="A187" s="1169"/>
      <c r="B187" s="1169"/>
      <c r="C187" s="1169"/>
      <c r="D187" s="1169"/>
    </row>
    <row r="188" spans="1:4" ht="21.75" customHeight="1">
      <c r="A188" s="1169"/>
      <c r="B188" s="1169"/>
      <c r="C188" s="1169"/>
      <c r="D188" s="1169"/>
    </row>
    <row r="189" spans="1:4" ht="21.75" customHeight="1">
      <c r="A189" s="1169"/>
      <c r="B189" s="1169"/>
      <c r="C189" s="1169"/>
      <c r="D189" s="1169"/>
    </row>
    <row r="190" spans="1:4" ht="21.75" customHeight="1">
      <c r="A190" s="1169"/>
      <c r="B190" s="1169"/>
      <c r="C190" s="1169"/>
      <c r="D190" s="1169"/>
    </row>
    <row r="191" spans="1:4" ht="21.75" customHeight="1">
      <c r="A191" s="1169"/>
      <c r="B191" s="1169"/>
      <c r="C191" s="1169"/>
      <c r="D191" s="1169"/>
    </row>
    <row r="192" spans="1:4" ht="21.75" customHeight="1">
      <c r="A192" s="1169"/>
      <c r="B192" s="1169"/>
      <c r="C192" s="1169"/>
      <c r="D192" s="1169"/>
    </row>
    <row r="193" spans="1:4" ht="21.75" customHeight="1">
      <c r="A193" s="1169"/>
      <c r="B193" s="1169"/>
      <c r="C193" s="1169"/>
      <c r="D193" s="1169"/>
    </row>
    <row r="194" spans="1:4" ht="21.75" customHeight="1">
      <c r="A194" s="1169"/>
      <c r="B194" s="1169"/>
      <c r="C194" s="1169"/>
      <c r="D194" s="1169"/>
    </row>
    <row r="195" spans="1:4" ht="21.75" customHeight="1">
      <c r="A195" s="1169"/>
      <c r="B195" s="1169"/>
      <c r="C195" s="1169"/>
      <c r="D195" s="1169"/>
    </row>
    <row r="196" spans="1:4" ht="21.75" customHeight="1">
      <c r="A196" s="1169"/>
      <c r="B196" s="1169"/>
      <c r="C196" s="1169"/>
      <c r="D196" s="1169"/>
    </row>
    <row r="197" spans="1:4" ht="21.75" customHeight="1">
      <c r="A197" s="1169"/>
      <c r="B197" s="1169"/>
      <c r="C197" s="1169"/>
      <c r="D197" s="1169"/>
    </row>
    <row r="198" spans="1:4" ht="21.75" customHeight="1">
      <c r="A198" s="1169"/>
      <c r="B198" s="1169"/>
      <c r="C198" s="1169"/>
      <c r="D198" s="1169"/>
    </row>
    <row r="199" spans="1:4" ht="21.75" customHeight="1">
      <c r="A199" s="1169"/>
      <c r="B199" s="1169"/>
      <c r="C199" s="1169"/>
      <c r="D199" s="1169"/>
    </row>
    <row r="200" spans="1:4" ht="21.75" customHeight="1">
      <c r="A200" s="1169"/>
      <c r="B200" s="1169"/>
      <c r="C200" s="1169"/>
      <c r="D200" s="1169"/>
    </row>
    <row r="201" spans="1:4" ht="21.75" customHeight="1">
      <c r="A201" s="1169"/>
      <c r="B201" s="1169"/>
      <c r="C201" s="1169"/>
      <c r="D201" s="1169"/>
    </row>
    <row r="202" spans="1:4" ht="21.75" customHeight="1">
      <c r="A202" s="1169"/>
      <c r="B202" s="1169"/>
      <c r="C202" s="1169"/>
      <c r="D202" s="1169"/>
    </row>
    <row r="203" spans="1:4" ht="21.75" customHeight="1">
      <c r="A203" s="1169"/>
      <c r="B203" s="1169"/>
      <c r="C203" s="1169"/>
      <c r="D203" s="1169"/>
    </row>
    <row r="204" spans="1:4" ht="21.75" customHeight="1">
      <c r="A204" s="1169"/>
      <c r="B204" s="1169"/>
      <c r="C204" s="1169"/>
      <c r="D204" s="1169"/>
    </row>
    <row r="205" spans="1:4" ht="21.75" customHeight="1">
      <c r="A205" s="1169"/>
      <c r="B205" s="1169"/>
      <c r="C205" s="1169"/>
      <c r="D205" s="1169"/>
    </row>
    <row r="206" spans="1:4" ht="21.75" customHeight="1">
      <c r="A206" s="1169"/>
      <c r="B206" s="1169"/>
      <c r="C206" s="1169"/>
      <c r="D206" s="1169"/>
    </row>
    <row r="207" spans="1:4" ht="21.75" customHeight="1">
      <c r="A207" s="1169"/>
      <c r="B207" s="1169"/>
      <c r="C207" s="1169"/>
      <c r="D207" s="1169"/>
    </row>
    <row r="208" spans="1:4" ht="21.75" customHeight="1">
      <c r="A208" s="1169"/>
      <c r="B208" s="1169"/>
      <c r="C208" s="1169"/>
      <c r="D208" s="1169"/>
    </row>
    <row r="209" spans="1:4" ht="21.75" customHeight="1">
      <c r="A209" s="1169"/>
      <c r="B209" s="1169"/>
      <c r="C209" s="1169"/>
      <c r="D209" s="1169"/>
    </row>
    <row r="210" spans="1:4" ht="21.75" customHeight="1">
      <c r="A210" s="1169"/>
      <c r="B210" s="1169"/>
      <c r="C210" s="1169"/>
      <c r="D210" s="1169"/>
    </row>
    <row r="211" spans="1:4" ht="21.75" customHeight="1">
      <c r="A211" s="1169"/>
      <c r="B211" s="1169"/>
      <c r="C211" s="1169"/>
      <c r="D211" s="1169"/>
    </row>
    <row r="212" spans="1:4" ht="21.75" customHeight="1">
      <c r="A212" s="1169"/>
      <c r="B212" s="1169"/>
      <c r="C212" s="1169"/>
      <c r="D212" s="1169"/>
    </row>
    <row r="213" spans="1:4" ht="21.75" customHeight="1">
      <c r="A213" s="1169"/>
      <c r="B213" s="1169"/>
      <c r="C213" s="1169"/>
      <c r="D213" s="1169"/>
    </row>
    <row r="214" spans="1:4" ht="21.75" customHeight="1">
      <c r="A214" s="1169"/>
      <c r="B214" s="1169"/>
      <c r="C214" s="1169"/>
      <c r="D214" s="1169"/>
    </row>
    <row r="215" spans="1:4" ht="21.75" customHeight="1">
      <c r="A215" s="1169"/>
      <c r="B215" s="1169"/>
      <c r="C215" s="1169"/>
      <c r="D215" s="1169"/>
    </row>
    <row r="216" spans="1:4" ht="21.75" customHeight="1">
      <c r="A216" s="1169"/>
      <c r="B216" s="1169"/>
      <c r="C216" s="1169"/>
      <c r="D216" s="1169"/>
    </row>
    <row r="217" spans="1:4" ht="21.75" customHeight="1">
      <c r="A217" s="1169"/>
      <c r="B217" s="1169"/>
      <c r="C217" s="1169"/>
      <c r="D217" s="1169"/>
    </row>
    <row r="218" spans="1:4" ht="21.75" customHeight="1">
      <c r="A218" s="1169"/>
      <c r="B218" s="1169"/>
      <c r="C218" s="1169"/>
      <c r="D218" s="1169"/>
    </row>
    <row r="219" spans="1:4" ht="21.75" customHeight="1">
      <c r="A219" s="1169"/>
      <c r="B219" s="1169"/>
      <c r="C219" s="1169"/>
      <c r="D219" s="1169"/>
    </row>
    <row r="220" spans="1:4" ht="21.75" customHeight="1">
      <c r="A220" s="1169"/>
      <c r="B220" s="1169"/>
      <c r="C220" s="1169"/>
      <c r="D220" s="1169"/>
    </row>
    <row r="221" spans="1:4" ht="21.75" customHeight="1">
      <c r="A221" s="1169"/>
      <c r="B221" s="1169"/>
      <c r="C221" s="1169"/>
      <c r="D221" s="1169"/>
    </row>
    <row r="222" spans="1:4" ht="21.75" customHeight="1">
      <c r="A222" s="1169"/>
      <c r="B222" s="1169"/>
      <c r="C222" s="1169"/>
      <c r="D222" s="1169"/>
    </row>
    <row r="223" spans="1:4" ht="21.75" customHeight="1">
      <c r="A223" s="1169"/>
      <c r="B223" s="1169"/>
      <c r="C223" s="1169"/>
      <c r="D223" s="1169"/>
    </row>
    <row r="224" spans="1:4" ht="21.75" customHeight="1">
      <c r="A224" s="1169"/>
      <c r="B224" s="1169"/>
      <c r="C224" s="1169"/>
      <c r="D224" s="1169"/>
    </row>
    <row r="225" spans="1:4" ht="21.75" customHeight="1">
      <c r="A225" s="1169"/>
      <c r="B225" s="1169"/>
      <c r="C225" s="1169"/>
      <c r="D225" s="1169"/>
    </row>
    <row r="226" spans="1:4" ht="21.75" customHeight="1">
      <c r="A226" s="1169"/>
      <c r="B226" s="1169"/>
      <c r="C226" s="1169"/>
      <c r="D226" s="1169"/>
    </row>
    <row r="227" spans="1:4" ht="21.75" customHeight="1">
      <c r="A227" s="1169"/>
      <c r="B227" s="1169"/>
      <c r="C227" s="1169"/>
      <c r="D227" s="1169"/>
    </row>
    <row r="228" spans="1:4" ht="21.75" customHeight="1">
      <c r="A228" s="1169"/>
      <c r="B228" s="1169"/>
      <c r="C228" s="1169"/>
      <c r="D228" s="1169"/>
    </row>
    <row r="229" spans="1:4" ht="21.75" customHeight="1">
      <c r="A229" s="1169"/>
      <c r="B229" s="1169"/>
      <c r="C229" s="1169"/>
      <c r="D229" s="1169"/>
    </row>
    <row r="230" spans="1:4" ht="21.75" customHeight="1">
      <c r="A230" s="1169"/>
      <c r="B230" s="1169"/>
      <c r="C230" s="1169"/>
      <c r="D230" s="1169"/>
    </row>
    <row r="231" spans="1:4" ht="21.75" customHeight="1">
      <c r="A231" s="1169"/>
      <c r="B231" s="1169"/>
      <c r="C231" s="1169"/>
      <c r="D231" s="1169"/>
    </row>
    <row r="232" spans="1:4" ht="21.75" customHeight="1">
      <c r="A232" s="1169"/>
      <c r="B232" s="1169"/>
      <c r="C232" s="1169"/>
      <c r="D232" s="1169"/>
    </row>
    <row r="233" spans="1:4" ht="21.75" customHeight="1">
      <c r="A233" s="1169"/>
      <c r="B233" s="1169"/>
      <c r="C233" s="1169"/>
      <c r="D233" s="1169"/>
    </row>
    <row r="234" spans="1:4" ht="21.75" customHeight="1">
      <c r="A234" s="1169"/>
      <c r="B234" s="1169"/>
      <c r="C234" s="1169"/>
      <c r="D234" s="1169"/>
    </row>
    <row r="235" spans="1:4" ht="21.75" customHeight="1">
      <c r="A235" s="1169"/>
      <c r="B235" s="1169"/>
      <c r="C235" s="1169"/>
      <c r="D235" s="1169"/>
    </row>
    <row r="236" spans="1:4" ht="21.75" customHeight="1">
      <c r="A236" s="1169"/>
      <c r="B236" s="1169"/>
      <c r="C236" s="1169"/>
      <c r="D236" s="1169"/>
    </row>
    <row r="237" spans="1:4" ht="21.75" customHeight="1">
      <c r="A237" s="1169"/>
      <c r="B237" s="1169"/>
      <c r="C237" s="1169"/>
      <c r="D237" s="1169"/>
    </row>
    <row r="238" spans="1:4" ht="21.75" customHeight="1">
      <c r="A238" s="1169"/>
      <c r="B238" s="1169"/>
      <c r="C238" s="1169"/>
      <c r="D238" s="1169"/>
    </row>
    <row r="239" spans="1:4" ht="21.75" customHeight="1">
      <c r="A239" s="1169"/>
      <c r="B239" s="1169"/>
      <c r="C239" s="1169"/>
      <c r="D239" s="1169"/>
    </row>
    <row r="240" spans="1:4" ht="21.75" customHeight="1">
      <c r="A240" s="1169"/>
      <c r="B240" s="1169"/>
      <c r="C240" s="1169"/>
      <c r="D240" s="1169"/>
    </row>
    <row r="241" spans="1:4" ht="21.75" customHeight="1">
      <c r="A241" s="1169"/>
      <c r="B241" s="1169"/>
      <c r="C241" s="1169"/>
      <c r="D241" s="1169"/>
    </row>
    <row r="242" spans="1:4" ht="21.75" customHeight="1">
      <c r="A242" s="1169"/>
      <c r="B242" s="1169"/>
      <c r="C242" s="1169"/>
      <c r="D242" s="1169"/>
    </row>
    <row r="243" spans="1:4" ht="12.75">
      <c r="A243" s="1169"/>
      <c r="B243" s="1169"/>
      <c r="C243" s="1169"/>
      <c r="D243" s="1169"/>
    </row>
    <row r="244" spans="1:4" ht="12.75">
      <c r="A244" s="1169"/>
      <c r="B244" s="1169"/>
      <c r="C244" s="1169"/>
      <c r="D244" s="1169"/>
    </row>
    <row r="245" spans="1:4" ht="12.75">
      <c r="A245" s="1169"/>
      <c r="B245" s="1169"/>
      <c r="C245" s="1169"/>
      <c r="D245" s="1169"/>
    </row>
    <row r="246" spans="1:4" ht="12.75">
      <c r="A246" s="1169"/>
      <c r="B246" s="1169"/>
      <c r="C246" s="1169"/>
      <c r="D246" s="1169"/>
    </row>
    <row r="247" spans="1:4" ht="12.75">
      <c r="A247" s="1169"/>
      <c r="B247" s="1169"/>
      <c r="C247" s="1169"/>
      <c r="D247" s="1169"/>
    </row>
    <row r="248" spans="1:4" ht="12.75">
      <c r="A248" s="1169"/>
      <c r="B248" s="1169"/>
      <c r="C248" s="1169"/>
      <c r="D248" s="1169"/>
    </row>
    <row r="249" spans="1:4" ht="12.75">
      <c r="A249" s="1169"/>
      <c r="B249" s="1169"/>
      <c r="C249" s="1169"/>
      <c r="D249" s="1169"/>
    </row>
  </sheetData>
  <mergeCells count="1294">
    <mergeCell ref="A3:AY3"/>
    <mergeCell ref="A4:AY4"/>
    <mergeCell ref="A10:N11"/>
    <mergeCell ref="O10:O11"/>
    <mergeCell ref="P10:S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A13:N1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14:N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15:N15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16:N16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17:N17"/>
    <mergeCell ref="P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A18:N18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19:N19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A20:N20"/>
    <mergeCell ref="P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26:N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27:N27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28:N28"/>
    <mergeCell ref="P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29:N29"/>
    <mergeCell ref="P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33:N33"/>
    <mergeCell ref="P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36:N36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37:N37"/>
    <mergeCell ref="P37:S37"/>
    <mergeCell ref="T37:W37"/>
    <mergeCell ref="X37:AA37"/>
    <mergeCell ref="AB37:AE37"/>
    <mergeCell ref="AF37:AI37"/>
    <mergeCell ref="AJ37:AM37"/>
    <mergeCell ref="AN37:AQ37"/>
    <mergeCell ref="AR37:AU37"/>
    <mergeCell ref="AV37:AY37"/>
    <mergeCell ref="A38:N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39:N39"/>
    <mergeCell ref="P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53:N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AV53:AY53"/>
    <mergeCell ref="A54:N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R69:AU69"/>
    <mergeCell ref="AV69:AY69"/>
    <mergeCell ref="A70:N70"/>
    <mergeCell ref="P70:S70"/>
    <mergeCell ref="T70:W70"/>
    <mergeCell ref="X70:AA70"/>
    <mergeCell ref="AB70:AE70"/>
    <mergeCell ref="AF70:AI70"/>
    <mergeCell ref="AJ70:AM70"/>
    <mergeCell ref="AN70:AQ70"/>
    <mergeCell ref="AR70:AU70"/>
    <mergeCell ref="AV70:AY70"/>
    <mergeCell ref="A71:N71"/>
    <mergeCell ref="P71:S71"/>
    <mergeCell ref="T71:W71"/>
    <mergeCell ref="X71:AA71"/>
    <mergeCell ref="AB71:AE71"/>
    <mergeCell ref="AF71:AI71"/>
    <mergeCell ref="AJ71:AM71"/>
    <mergeCell ref="AN71:AQ71"/>
    <mergeCell ref="AR71:AU71"/>
    <mergeCell ref="AV71:AY71"/>
    <mergeCell ref="A72:N72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A73:N73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74:N74"/>
    <mergeCell ref="P74:S74"/>
    <mergeCell ref="T74:W74"/>
    <mergeCell ref="X74:AA74"/>
    <mergeCell ref="AB74:AE74"/>
    <mergeCell ref="AF74:AI74"/>
    <mergeCell ref="AJ74:AM74"/>
    <mergeCell ref="AN74:AQ74"/>
    <mergeCell ref="AR74:AU74"/>
    <mergeCell ref="AV74:AY74"/>
    <mergeCell ref="A75:N75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76:N76"/>
    <mergeCell ref="P76:S76"/>
    <mergeCell ref="T76:W76"/>
    <mergeCell ref="X76:AA76"/>
    <mergeCell ref="AB76:AE76"/>
    <mergeCell ref="AF76:AI76"/>
    <mergeCell ref="AJ76:AM76"/>
    <mergeCell ref="AN76:AQ76"/>
    <mergeCell ref="AR76:AU76"/>
    <mergeCell ref="AV76:AY76"/>
    <mergeCell ref="A77:N77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78:N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A79:N79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80:N80"/>
    <mergeCell ref="P80:S80"/>
    <mergeCell ref="T80:W80"/>
    <mergeCell ref="X80:AA80"/>
    <mergeCell ref="AB80:AE80"/>
    <mergeCell ref="AF80:AI80"/>
    <mergeCell ref="AJ80:AM80"/>
    <mergeCell ref="AN80:AQ80"/>
    <mergeCell ref="AR80:AU80"/>
    <mergeCell ref="AV80:AY80"/>
    <mergeCell ref="A81:N81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82:N82"/>
    <mergeCell ref="P82:S82"/>
    <mergeCell ref="T82:W82"/>
    <mergeCell ref="X82:AA82"/>
    <mergeCell ref="AB82:AE82"/>
    <mergeCell ref="AF82:AI82"/>
    <mergeCell ref="AJ82:AM82"/>
    <mergeCell ref="AN82:AQ82"/>
    <mergeCell ref="AR82:AU82"/>
    <mergeCell ref="AV82:AY82"/>
    <mergeCell ref="A83:N83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84:N84"/>
    <mergeCell ref="P84:S84"/>
    <mergeCell ref="T84:W84"/>
    <mergeCell ref="X84:AA84"/>
    <mergeCell ref="AB84:AE84"/>
    <mergeCell ref="AF84:AI84"/>
    <mergeCell ref="AJ84:AM84"/>
    <mergeCell ref="AN84:AQ84"/>
    <mergeCell ref="AR84:AU84"/>
    <mergeCell ref="AV84:AY84"/>
    <mergeCell ref="A85:N85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A86:N86"/>
    <mergeCell ref="P86:S86"/>
    <mergeCell ref="T86:W86"/>
    <mergeCell ref="X86:AA86"/>
    <mergeCell ref="AB86:AE86"/>
    <mergeCell ref="AF86:AI86"/>
    <mergeCell ref="AJ86:AM86"/>
    <mergeCell ref="AN86:AQ86"/>
    <mergeCell ref="AR86:AU86"/>
    <mergeCell ref="AV86:AY86"/>
    <mergeCell ref="A87:N87"/>
    <mergeCell ref="P87:S87"/>
    <mergeCell ref="T87:W87"/>
    <mergeCell ref="X87:AA87"/>
    <mergeCell ref="AB87:AE87"/>
    <mergeCell ref="AF87:AI87"/>
    <mergeCell ref="AJ87:AM87"/>
    <mergeCell ref="AN87:AQ87"/>
    <mergeCell ref="AR87:AU87"/>
    <mergeCell ref="AV87:AY87"/>
    <mergeCell ref="A88:N88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A89:N89"/>
    <mergeCell ref="P89:S89"/>
    <mergeCell ref="T89:W89"/>
    <mergeCell ref="X89:AA89"/>
    <mergeCell ref="AB89:AE89"/>
    <mergeCell ref="AF89:AI89"/>
    <mergeCell ref="AJ89:AM89"/>
    <mergeCell ref="AN89:AQ89"/>
    <mergeCell ref="AR89:AU89"/>
    <mergeCell ref="AV89:AY89"/>
    <mergeCell ref="A90:N90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A91:N91"/>
    <mergeCell ref="P91:S91"/>
    <mergeCell ref="T91:W91"/>
    <mergeCell ref="X91:AA91"/>
    <mergeCell ref="AB91:AE91"/>
    <mergeCell ref="AF91:AI91"/>
    <mergeCell ref="AJ91:AM91"/>
    <mergeCell ref="AN91:AQ91"/>
    <mergeCell ref="AR91:AU91"/>
    <mergeCell ref="AV91:AY91"/>
    <mergeCell ref="A92:N92"/>
    <mergeCell ref="P92:S92"/>
    <mergeCell ref="T92:W92"/>
    <mergeCell ref="X92:AA92"/>
    <mergeCell ref="AB92:AE92"/>
    <mergeCell ref="AF92:AI92"/>
    <mergeCell ref="AJ92:AM92"/>
    <mergeCell ref="AN92:AQ92"/>
    <mergeCell ref="AR92:AU92"/>
    <mergeCell ref="AV92:AY92"/>
    <mergeCell ref="A93:N93"/>
    <mergeCell ref="P93:S93"/>
    <mergeCell ref="T93:W93"/>
    <mergeCell ref="X93:AA93"/>
    <mergeCell ref="AB93:AE93"/>
    <mergeCell ref="AF93:AI93"/>
    <mergeCell ref="AJ93:AM93"/>
    <mergeCell ref="AN93:AQ93"/>
    <mergeCell ref="AR93:AU93"/>
    <mergeCell ref="AV93:AY93"/>
    <mergeCell ref="A94:N94"/>
    <mergeCell ref="P94:S94"/>
    <mergeCell ref="T94:W94"/>
    <mergeCell ref="X94:AA94"/>
    <mergeCell ref="AB94:AE94"/>
    <mergeCell ref="AF94:AI94"/>
    <mergeCell ref="AJ94:AM94"/>
    <mergeCell ref="AN94:AQ94"/>
    <mergeCell ref="AR94:AU94"/>
    <mergeCell ref="AV94:AY94"/>
    <mergeCell ref="A95:N95"/>
    <mergeCell ref="P95:S95"/>
    <mergeCell ref="T95:W95"/>
    <mergeCell ref="X95:AA95"/>
    <mergeCell ref="AB95:AE95"/>
    <mergeCell ref="AF95:AI95"/>
    <mergeCell ref="AJ95:AM95"/>
    <mergeCell ref="AN95:AQ95"/>
    <mergeCell ref="AR95:AU95"/>
    <mergeCell ref="AV95:AY95"/>
    <mergeCell ref="A96:N96"/>
    <mergeCell ref="P96:S96"/>
    <mergeCell ref="T96:W96"/>
    <mergeCell ref="X96:AA96"/>
    <mergeCell ref="AB96:AE96"/>
    <mergeCell ref="AF96:AI96"/>
    <mergeCell ref="AJ96:AM96"/>
    <mergeCell ref="AN96:AQ96"/>
    <mergeCell ref="AR96:AU96"/>
    <mergeCell ref="AV96:AY96"/>
    <mergeCell ref="A97:N97"/>
    <mergeCell ref="P97:S97"/>
    <mergeCell ref="T97:W97"/>
    <mergeCell ref="X97:AA97"/>
    <mergeCell ref="AB97:AE97"/>
    <mergeCell ref="AF97:AI97"/>
    <mergeCell ref="AJ97:AM97"/>
    <mergeCell ref="AN97:AQ97"/>
    <mergeCell ref="AR97:AU97"/>
    <mergeCell ref="AV97:AY97"/>
    <mergeCell ref="A98:N98"/>
    <mergeCell ref="P98:S98"/>
    <mergeCell ref="T98:W98"/>
    <mergeCell ref="X98:AA98"/>
    <mergeCell ref="AB98:AE98"/>
    <mergeCell ref="AF98:AI98"/>
    <mergeCell ref="AJ98:AM98"/>
    <mergeCell ref="AN98:AQ98"/>
    <mergeCell ref="AR98:AU98"/>
    <mergeCell ref="AV98:AY98"/>
    <mergeCell ref="A99:N99"/>
    <mergeCell ref="P99:S99"/>
    <mergeCell ref="T99:W99"/>
    <mergeCell ref="X99:AA99"/>
    <mergeCell ref="AB99:AE99"/>
    <mergeCell ref="AF99:AI99"/>
    <mergeCell ref="AJ99:AM99"/>
    <mergeCell ref="AN99:AQ99"/>
    <mergeCell ref="AR99:AU99"/>
    <mergeCell ref="AV99:AY99"/>
    <mergeCell ref="A100:N100"/>
    <mergeCell ref="P100:S100"/>
    <mergeCell ref="T100:W100"/>
    <mergeCell ref="X100:AA100"/>
    <mergeCell ref="AB100:AE100"/>
    <mergeCell ref="AF100:AI100"/>
    <mergeCell ref="AJ100:AM100"/>
    <mergeCell ref="AN100:AQ100"/>
    <mergeCell ref="AR100:AU100"/>
    <mergeCell ref="AV100:AY100"/>
    <mergeCell ref="A101:N101"/>
    <mergeCell ref="P101:S101"/>
    <mergeCell ref="T101:W101"/>
    <mergeCell ref="X101:AA101"/>
    <mergeCell ref="AB101:AE101"/>
    <mergeCell ref="AF101:AI101"/>
    <mergeCell ref="AJ101:AM101"/>
    <mergeCell ref="AN101:AQ101"/>
    <mergeCell ref="AR101:AU101"/>
    <mergeCell ref="AV101:AY101"/>
    <mergeCell ref="A102:N102"/>
    <mergeCell ref="P102:S102"/>
    <mergeCell ref="T102:W102"/>
    <mergeCell ref="X102:AA102"/>
    <mergeCell ref="AB102:AE102"/>
    <mergeCell ref="AF102:AI102"/>
    <mergeCell ref="AJ102:AM102"/>
    <mergeCell ref="AN102:AQ102"/>
    <mergeCell ref="AR102:AU102"/>
    <mergeCell ref="AV102:AY102"/>
    <mergeCell ref="A103:N103"/>
    <mergeCell ref="P103:S103"/>
    <mergeCell ref="T103:W103"/>
    <mergeCell ref="X103:AA103"/>
    <mergeCell ref="AB103:AE103"/>
    <mergeCell ref="AF103:AI103"/>
    <mergeCell ref="AJ103:AM103"/>
    <mergeCell ref="AN103:AQ103"/>
    <mergeCell ref="AR103:AU103"/>
    <mergeCell ref="AV103:AY103"/>
    <mergeCell ref="A104:N104"/>
    <mergeCell ref="P104:S104"/>
    <mergeCell ref="T104:W104"/>
    <mergeCell ref="X104:AA104"/>
    <mergeCell ref="AB104:AE104"/>
    <mergeCell ref="AF104:AI104"/>
    <mergeCell ref="AJ104:AM104"/>
    <mergeCell ref="AN104:AQ104"/>
    <mergeCell ref="AR104:AU104"/>
    <mergeCell ref="AV104:AY104"/>
    <mergeCell ref="A105:N105"/>
    <mergeCell ref="P105:S105"/>
    <mergeCell ref="T105:W105"/>
    <mergeCell ref="X105:AA105"/>
    <mergeCell ref="AB105:AE105"/>
    <mergeCell ref="AF105:AI105"/>
    <mergeCell ref="AJ105:AM105"/>
    <mergeCell ref="AN105:AQ105"/>
    <mergeCell ref="AR105:AU105"/>
    <mergeCell ref="AV105:AY105"/>
    <mergeCell ref="A106:N106"/>
    <mergeCell ref="P106:S106"/>
    <mergeCell ref="T106:W106"/>
    <mergeCell ref="X106:AA106"/>
    <mergeCell ref="AB106:AE106"/>
    <mergeCell ref="AF106:AI106"/>
    <mergeCell ref="AJ106:AM106"/>
    <mergeCell ref="AN106:AQ106"/>
    <mergeCell ref="AR106:AU106"/>
    <mergeCell ref="AV106:AY106"/>
    <mergeCell ref="A107:N107"/>
    <mergeCell ref="P107:S107"/>
    <mergeCell ref="T107:W107"/>
    <mergeCell ref="X107:AA107"/>
    <mergeCell ref="AB107:AE107"/>
    <mergeCell ref="AF107:AI107"/>
    <mergeCell ref="AJ107:AM107"/>
    <mergeCell ref="AN107:AQ107"/>
    <mergeCell ref="AR107:AU107"/>
    <mergeCell ref="AV107:AY107"/>
    <mergeCell ref="A108:N108"/>
    <mergeCell ref="P108:S108"/>
    <mergeCell ref="T108:W108"/>
    <mergeCell ref="X108:AA108"/>
    <mergeCell ref="AB108:AE108"/>
    <mergeCell ref="AF108:AI108"/>
    <mergeCell ref="AJ108:AM108"/>
    <mergeCell ref="AN108:AQ108"/>
    <mergeCell ref="AR108:AU108"/>
    <mergeCell ref="AV108:AY108"/>
    <mergeCell ref="A109:N109"/>
    <mergeCell ref="P109:S109"/>
    <mergeCell ref="T109:W109"/>
    <mergeCell ref="X109:AA109"/>
    <mergeCell ref="AB109:AE109"/>
    <mergeCell ref="AF109:AI109"/>
    <mergeCell ref="AJ109:AM109"/>
    <mergeCell ref="AN109:AQ109"/>
    <mergeCell ref="AR109:AU109"/>
    <mergeCell ref="AV109:AY109"/>
    <mergeCell ref="A110:N110"/>
    <mergeCell ref="P110:S110"/>
    <mergeCell ref="T110:W110"/>
    <mergeCell ref="X110:AA110"/>
    <mergeCell ref="AB110:AE110"/>
    <mergeCell ref="AF110:AI110"/>
    <mergeCell ref="AJ110:AM110"/>
    <mergeCell ref="AN110:AQ110"/>
    <mergeCell ref="AR110:AU110"/>
    <mergeCell ref="AV110:AY110"/>
    <mergeCell ref="A111:N111"/>
    <mergeCell ref="P111:S111"/>
    <mergeCell ref="T111:W111"/>
    <mergeCell ref="X111:AA111"/>
    <mergeCell ref="AB111:AE111"/>
    <mergeCell ref="AF111:AI111"/>
    <mergeCell ref="AJ111:AM111"/>
    <mergeCell ref="AN111:AQ111"/>
    <mergeCell ref="AR111:AU111"/>
    <mergeCell ref="AV111:AY111"/>
    <mergeCell ref="A112:N112"/>
    <mergeCell ref="P112:S112"/>
    <mergeCell ref="T112:W112"/>
    <mergeCell ref="X112:AA112"/>
    <mergeCell ref="AB112:AE112"/>
    <mergeCell ref="AF112:AI112"/>
    <mergeCell ref="AJ112:AM112"/>
    <mergeCell ref="AN112:AQ112"/>
    <mergeCell ref="AR112:AU112"/>
    <mergeCell ref="AV112:AY112"/>
    <mergeCell ref="A113:N113"/>
    <mergeCell ref="P113:S113"/>
    <mergeCell ref="T113:W113"/>
    <mergeCell ref="X113:AA113"/>
    <mergeCell ref="AB113:AE113"/>
    <mergeCell ref="AF113:AI113"/>
    <mergeCell ref="AJ113:AM113"/>
    <mergeCell ref="AN113:AQ113"/>
    <mergeCell ref="AR113:AU113"/>
    <mergeCell ref="AV113:AY113"/>
    <mergeCell ref="A114:N114"/>
    <mergeCell ref="P114:S114"/>
    <mergeCell ref="T114:W114"/>
    <mergeCell ref="X114:AA114"/>
    <mergeCell ref="AB114:AE114"/>
    <mergeCell ref="AF114:AI114"/>
    <mergeCell ref="AJ114:AM114"/>
    <mergeCell ref="AN114:AQ114"/>
    <mergeCell ref="AR114:AU114"/>
    <mergeCell ref="AV114:AY114"/>
    <mergeCell ref="A115:N115"/>
    <mergeCell ref="P115:S115"/>
    <mergeCell ref="T115:W115"/>
    <mergeCell ref="X115:AA115"/>
    <mergeCell ref="AB115:AE115"/>
    <mergeCell ref="AF115:AI115"/>
    <mergeCell ref="AJ115:AM115"/>
    <mergeCell ref="AN115:AQ115"/>
    <mergeCell ref="AR115:AU115"/>
    <mergeCell ref="AV115:AY115"/>
    <mergeCell ref="A116:N116"/>
    <mergeCell ref="P116:S116"/>
    <mergeCell ref="T116:W116"/>
    <mergeCell ref="X116:AA116"/>
    <mergeCell ref="AB116:AE116"/>
    <mergeCell ref="AF116:AI116"/>
    <mergeCell ref="AJ116:AM116"/>
    <mergeCell ref="AN116:AQ116"/>
    <mergeCell ref="AR116:AU116"/>
    <mergeCell ref="AV116:AY116"/>
    <mergeCell ref="A117:N117"/>
    <mergeCell ref="P117:S117"/>
    <mergeCell ref="T117:W117"/>
    <mergeCell ref="X117:AA117"/>
    <mergeCell ref="AB117:AE117"/>
    <mergeCell ref="AF117:AI117"/>
    <mergeCell ref="AJ117:AM117"/>
    <mergeCell ref="AN117:AQ117"/>
    <mergeCell ref="AR117:AU117"/>
    <mergeCell ref="AV117:AY117"/>
    <mergeCell ref="A118:N118"/>
    <mergeCell ref="P118:S118"/>
    <mergeCell ref="T118:W118"/>
    <mergeCell ref="X118:AA118"/>
    <mergeCell ref="AB118:AE118"/>
    <mergeCell ref="AF118:AI118"/>
    <mergeCell ref="AJ118:AM118"/>
    <mergeCell ref="AN118:AQ118"/>
    <mergeCell ref="AR118:AU118"/>
    <mergeCell ref="AV118:AY118"/>
    <mergeCell ref="A119:N119"/>
    <mergeCell ref="P119:S119"/>
    <mergeCell ref="T119:W119"/>
    <mergeCell ref="X119:AA119"/>
    <mergeCell ref="AB119:AE119"/>
    <mergeCell ref="AF119:AI119"/>
    <mergeCell ref="AJ119:AM119"/>
    <mergeCell ref="AN119:AQ119"/>
    <mergeCell ref="AR119:AU119"/>
    <mergeCell ref="AV119:AY119"/>
    <mergeCell ref="A120:N120"/>
    <mergeCell ref="P120:S120"/>
    <mergeCell ref="T120:W120"/>
    <mergeCell ref="X120:AA120"/>
    <mergeCell ref="AB120:AE120"/>
    <mergeCell ref="AF120:AI120"/>
    <mergeCell ref="AJ120:AM120"/>
    <mergeCell ref="AN120:AQ120"/>
    <mergeCell ref="AR120:AU120"/>
    <mergeCell ref="AV120:AY120"/>
    <mergeCell ref="A121:N121"/>
    <mergeCell ref="P121:S121"/>
    <mergeCell ref="T121:W121"/>
    <mergeCell ref="X121:AA121"/>
    <mergeCell ref="AB121:AE121"/>
    <mergeCell ref="AF121:AI121"/>
    <mergeCell ref="AJ121:AM121"/>
    <mergeCell ref="AN121:AQ121"/>
    <mergeCell ref="AR121:AU121"/>
    <mergeCell ref="AV121:AY121"/>
    <mergeCell ref="A122:N122"/>
    <mergeCell ref="P122:S122"/>
    <mergeCell ref="T122:W122"/>
    <mergeCell ref="X122:AA122"/>
    <mergeCell ref="AB122:AE122"/>
    <mergeCell ref="AF122:AI122"/>
    <mergeCell ref="AJ122:AM122"/>
    <mergeCell ref="AN122:AQ122"/>
    <mergeCell ref="AR122:AU122"/>
    <mergeCell ref="AV122:AY122"/>
    <mergeCell ref="A123:N123"/>
    <mergeCell ref="P123:S123"/>
    <mergeCell ref="T123:W123"/>
    <mergeCell ref="X123:AA123"/>
    <mergeCell ref="AB123:AE123"/>
    <mergeCell ref="AF123:AI123"/>
    <mergeCell ref="AJ123:AM123"/>
    <mergeCell ref="AN123:AQ123"/>
    <mergeCell ref="AR123:AU123"/>
    <mergeCell ref="AV123:AY123"/>
    <mergeCell ref="A124:N124"/>
    <mergeCell ref="P124:S124"/>
    <mergeCell ref="T124:W124"/>
    <mergeCell ref="X124:AA124"/>
    <mergeCell ref="AB124:AE124"/>
    <mergeCell ref="AF124:AI124"/>
    <mergeCell ref="AJ124:AM124"/>
    <mergeCell ref="AN124:AQ124"/>
    <mergeCell ref="AR124:AU124"/>
    <mergeCell ref="AV124:AY124"/>
    <mergeCell ref="A125:N125"/>
    <mergeCell ref="P125:S125"/>
    <mergeCell ref="T125:W125"/>
    <mergeCell ref="X125:AA125"/>
    <mergeCell ref="AB125:AE125"/>
    <mergeCell ref="AF125:AI125"/>
    <mergeCell ref="AJ125:AM125"/>
    <mergeCell ref="AN125:AQ125"/>
    <mergeCell ref="AR125:AU125"/>
    <mergeCell ref="AV125:AY125"/>
    <mergeCell ref="A126:N126"/>
    <mergeCell ref="P126:S126"/>
    <mergeCell ref="T126:W126"/>
    <mergeCell ref="X126:AA126"/>
    <mergeCell ref="AB126:AE126"/>
    <mergeCell ref="AF126:AI126"/>
    <mergeCell ref="AJ126:AM126"/>
    <mergeCell ref="AN126:AQ126"/>
    <mergeCell ref="AR126:AU126"/>
    <mergeCell ref="AV126:AY126"/>
    <mergeCell ref="A127:N127"/>
    <mergeCell ref="P127:S127"/>
    <mergeCell ref="T127:W127"/>
    <mergeCell ref="X127:AA127"/>
    <mergeCell ref="AB127:AE127"/>
    <mergeCell ref="AF127:AI127"/>
    <mergeCell ref="AJ127:AM127"/>
    <mergeCell ref="AN127:AQ127"/>
    <mergeCell ref="AR127:AU127"/>
    <mergeCell ref="AV127:AY127"/>
    <mergeCell ref="A128:N128"/>
    <mergeCell ref="P128:S128"/>
    <mergeCell ref="T128:W128"/>
    <mergeCell ref="X128:AA128"/>
    <mergeCell ref="AB128:AE128"/>
    <mergeCell ref="AF128:AI128"/>
    <mergeCell ref="AJ128:AM128"/>
    <mergeCell ref="AN128:AQ128"/>
    <mergeCell ref="AR128:AU128"/>
    <mergeCell ref="AV128:AY128"/>
    <mergeCell ref="A129:N129"/>
    <mergeCell ref="P129:S129"/>
    <mergeCell ref="T129:W129"/>
    <mergeCell ref="X129:AA129"/>
    <mergeCell ref="AB129:AE129"/>
    <mergeCell ref="AF129:AI129"/>
    <mergeCell ref="AJ129:AM129"/>
    <mergeCell ref="AN129:AQ129"/>
    <mergeCell ref="AR129:AU129"/>
    <mergeCell ref="AV129:AY129"/>
    <mergeCell ref="A130:N130"/>
    <mergeCell ref="P130:S130"/>
    <mergeCell ref="T130:W130"/>
    <mergeCell ref="X130:AA130"/>
    <mergeCell ref="AB130:AE130"/>
    <mergeCell ref="AF130:AI130"/>
    <mergeCell ref="AJ130:AM130"/>
    <mergeCell ref="AN130:AQ130"/>
    <mergeCell ref="AR130:AU130"/>
    <mergeCell ref="AV130:AY130"/>
    <mergeCell ref="A131:N131"/>
    <mergeCell ref="P131:S131"/>
    <mergeCell ref="T131:W131"/>
    <mergeCell ref="X131:AA131"/>
    <mergeCell ref="AB131:AE131"/>
    <mergeCell ref="AF131:AI131"/>
    <mergeCell ref="AJ131:AM131"/>
    <mergeCell ref="AN131:AQ131"/>
    <mergeCell ref="AR131:AU131"/>
    <mergeCell ref="AV131:AY131"/>
    <mergeCell ref="A132:N132"/>
    <mergeCell ref="P132:S132"/>
    <mergeCell ref="T132:W132"/>
    <mergeCell ref="X132:AA132"/>
    <mergeCell ref="AB132:AE132"/>
    <mergeCell ref="AF132:AI132"/>
    <mergeCell ref="AJ132:AM132"/>
    <mergeCell ref="AN132:AQ132"/>
    <mergeCell ref="AR132:AU132"/>
    <mergeCell ref="AV132:AY132"/>
    <mergeCell ref="A133:N133"/>
    <mergeCell ref="P133:S133"/>
    <mergeCell ref="T133:W133"/>
    <mergeCell ref="X133:AA133"/>
    <mergeCell ref="AB133:AE133"/>
    <mergeCell ref="AF133:AI133"/>
    <mergeCell ref="AJ133:AM133"/>
    <mergeCell ref="AN133:AQ133"/>
    <mergeCell ref="AR133:AU133"/>
    <mergeCell ref="AV133:AY133"/>
    <mergeCell ref="A134:N134"/>
    <mergeCell ref="P134:S134"/>
    <mergeCell ref="T134:W134"/>
    <mergeCell ref="X134:AA134"/>
    <mergeCell ref="AB134:AE134"/>
    <mergeCell ref="AF134:AI134"/>
    <mergeCell ref="AJ134:AM134"/>
    <mergeCell ref="AN134:AQ134"/>
    <mergeCell ref="AR134:AU134"/>
    <mergeCell ref="AV134:AY134"/>
    <mergeCell ref="A135:N135"/>
    <mergeCell ref="P135:S135"/>
    <mergeCell ref="T135:W135"/>
    <mergeCell ref="X135:AA135"/>
    <mergeCell ref="AB135:AE135"/>
    <mergeCell ref="AF135:AI135"/>
    <mergeCell ref="AJ135:AM135"/>
    <mergeCell ref="AN135:AQ135"/>
    <mergeCell ref="AR135:AU135"/>
    <mergeCell ref="AV135:AY135"/>
    <mergeCell ref="A136:N136"/>
    <mergeCell ref="P136:S136"/>
    <mergeCell ref="T136:W136"/>
    <mergeCell ref="X136:AA136"/>
    <mergeCell ref="AB136:AE136"/>
    <mergeCell ref="AF136:AI136"/>
    <mergeCell ref="AJ136:AM136"/>
    <mergeCell ref="AN136:AQ136"/>
    <mergeCell ref="AR136:AU136"/>
    <mergeCell ref="AV136:AY136"/>
    <mergeCell ref="B138:N138"/>
    <mergeCell ref="P138:S138"/>
    <mergeCell ref="T138:W138"/>
    <mergeCell ref="X138:AA138"/>
    <mergeCell ref="AB138:AE138"/>
    <mergeCell ref="AF138:AI138"/>
    <mergeCell ref="AJ138:AM138"/>
    <mergeCell ref="AV138:AY138"/>
    <mergeCell ref="B139:N139"/>
    <mergeCell ref="P139:S139"/>
    <mergeCell ref="T139:W139"/>
    <mergeCell ref="X139:AA139"/>
    <mergeCell ref="AB139:AE139"/>
    <mergeCell ref="AF139:AI139"/>
    <mergeCell ref="AJ139:AM139"/>
    <mergeCell ref="B141:N141"/>
    <mergeCell ref="P141:S141"/>
    <mergeCell ref="T141:W141"/>
    <mergeCell ref="X141:AA141"/>
    <mergeCell ref="AB142:AE142"/>
    <mergeCell ref="AF142:AI142"/>
    <mergeCell ref="AJ142:AM142"/>
    <mergeCell ref="AN139:AQ139"/>
    <mergeCell ref="AN142:AQ142"/>
    <mergeCell ref="AB141:AE141"/>
    <mergeCell ref="AF141:AI141"/>
    <mergeCell ref="AJ141:AM141"/>
    <mergeCell ref="B142:N142"/>
    <mergeCell ref="P142:S142"/>
    <mergeCell ref="T142:W142"/>
    <mergeCell ref="X142:AA142"/>
    <mergeCell ref="AN5:AY5"/>
    <mergeCell ref="AR142:AU142"/>
    <mergeCell ref="AV142:AY142"/>
    <mergeCell ref="AN141:AQ141"/>
    <mergeCell ref="AR141:AU141"/>
    <mergeCell ref="AV141:AY141"/>
    <mergeCell ref="AR139:AU139"/>
    <mergeCell ref="AV139:AY139"/>
    <mergeCell ref="AN138:AQ138"/>
    <mergeCell ref="AR138:AU138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249"/>
  <sheetViews>
    <sheetView workbookViewId="0" topLeftCell="M112">
      <selection activeCell="A134" sqref="A134:IV134"/>
    </sheetView>
  </sheetViews>
  <sheetFormatPr defaultColWidth="9.140625" defaultRowHeight="12.75"/>
  <cols>
    <col min="1" max="6" width="3.28125" style="1064" customWidth="1"/>
    <col min="7" max="7" width="4.140625" style="1064" customWidth="1"/>
    <col min="8" max="11" width="3.28125" style="1064" customWidth="1"/>
    <col min="12" max="12" width="4.28125" style="1064" customWidth="1"/>
    <col min="13" max="13" width="3.28125" style="1064" customWidth="1"/>
    <col min="14" max="14" width="3.421875" style="1064" customWidth="1"/>
    <col min="15" max="15" width="5.57421875" style="1065" customWidth="1"/>
    <col min="16" max="51" width="3.28125" style="1064" customWidth="1"/>
    <col min="52" max="52" width="1.28515625" style="1064" customWidth="1"/>
    <col min="53" max="54" width="3.28125" style="1064" customWidth="1"/>
    <col min="55" max="16384" width="9.140625" style="1064" customWidth="1"/>
  </cols>
  <sheetData>
    <row r="1" spans="50:51" ht="13.5" thickBot="1">
      <c r="AX1" s="1066">
        <v>0</v>
      </c>
      <c r="AY1" s="1067">
        <v>3</v>
      </c>
    </row>
    <row r="2" spans="50:51" ht="12.75">
      <c r="AX2" s="1068" t="s">
        <v>1473</v>
      </c>
      <c r="AY2" s="1069"/>
    </row>
    <row r="3" spans="1:51" ht="16.5">
      <c r="A3" s="1070" t="s">
        <v>1405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1070"/>
      <c r="AO3" s="1070"/>
      <c r="AP3" s="1070"/>
      <c r="AQ3" s="1070"/>
      <c r="AR3" s="1070"/>
      <c r="AS3" s="1070"/>
      <c r="AT3" s="1070"/>
      <c r="AU3" s="1070"/>
      <c r="AV3" s="1070"/>
      <c r="AW3" s="1070"/>
      <c r="AX3" s="1070"/>
      <c r="AY3" s="1070"/>
    </row>
    <row r="4" spans="1:51" ht="16.5">
      <c r="A4" s="1070" t="s">
        <v>1406</v>
      </c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1070"/>
      <c r="AK4" s="1070"/>
      <c r="AL4" s="1070"/>
      <c r="AM4" s="1070"/>
      <c r="AN4" s="1070"/>
      <c r="AO4" s="1070"/>
      <c r="AP4" s="1070"/>
      <c r="AQ4" s="1070"/>
      <c r="AR4" s="1070"/>
      <c r="AS4" s="1070"/>
      <c r="AT4" s="1070"/>
      <c r="AU4" s="1070"/>
      <c r="AV4" s="1070"/>
      <c r="AW4" s="1070"/>
      <c r="AX4" s="1070"/>
      <c r="AY4" s="1070"/>
    </row>
    <row r="5" spans="40:51" ht="12.75">
      <c r="AN5" s="1071" t="s">
        <v>1476</v>
      </c>
      <c r="AO5" s="1071"/>
      <c r="AP5" s="1071"/>
      <c r="AQ5" s="1071"/>
      <c r="AR5" s="1071"/>
      <c r="AS5" s="1071"/>
      <c r="AT5" s="1071"/>
      <c r="AU5" s="1071"/>
      <c r="AV5" s="1071"/>
      <c r="AW5" s="1071"/>
      <c r="AX5" s="1071"/>
      <c r="AY5" s="1071"/>
    </row>
    <row r="6" ht="13.5" thickBot="1"/>
    <row r="7" spans="1:36" ht="15.75" customHeight="1" thickBot="1">
      <c r="A7" s="1066">
        <v>5</v>
      </c>
      <c r="B7" s="1072">
        <v>1</v>
      </c>
      <c r="C7" s="1072">
        <v>3</v>
      </c>
      <c r="D7" s="1072">
        <v>0</v>
      </c>
      <c r="E7" s="1072">
        <v>0</v>
      </c>
      <c r="F7" s="1067">
        <v>9</v>
      </c>
      <c r="H7" s="1066">
        <v>1</v>
      </c>
      <c r="I7" s="1072">
        <v>2</v>
      </c>
      <c r="J7" s="1072">
        <v>5</v>
      </c>
      <c r="K7" s="1067">
        <v>4</v>
      </c>
      <c r="M7" s="1066">
        <v>0</v>
      </c>
      <c r="N7" s="1067">
        <v>1</v>
      </c>
      <c r="O7" s="1073"/>
      <c r="P7" s="1066">
        <v>2</v>
      </c>
      <c r="Q7" s="1072">
        <v>8</v>
      </c>
      <c r="R7" s="1072">
        <v>0</v>
      </c>
      <c r="S7" s="1067">
        <v>0</v>
      </c>
      <c r="U7" s="1066">
        <v>8</v>
      </c>
      <c r="V7" s="1072">
        <v>4</v>
      </c>
      <c r="W7" s="1072">
        <v>1</v>
      </c>
      <c r="X7" s="1072">
        <v>1</v>
      </c>
      <c r="Y7" s="1072">
        <v>0</v>
      </c>
      <c r="Z7" s="1067">
        <v>5</v>
      </c>
      <c r="AB7" s="1074">
        <v>2</v>
      </c>
      <c r="AC7" s="1075">
        <v>1</v>
      </c>
      <c r="AE7" s="1076">
        <v>2</v>
      </c>
      <c r="AF7" s="1077">
        <v>0</v>
      </c>
      <c r="AG7" s="1077">
        <v>0</v>
      </c>
      <c r="AH7" s="1078">
        <v>9</v>
      </c>
      <c r="AJ7" s="1079">
        <v>3</v>
      </c>
    </row>
    <row r="8" spans="1:36" ht="25.5" customHeight="1">
      <c r="A8" s="1080" t="s">
        <v>1450</v>
      </c>
      <c r="B8" s="1080"/>
      <c r="C8" s="1080"/>
      <c r="D8" s="1080"/>
      <c r="E8" s="1080"/>
      <c r="F8" s="1080"/>
      <c r="G8" s="1081"/>
      <c r="H8" s="1080" t="s">
        <v>1451</v>
      </c>
      <c r="I8" s="1080"/>
      <c r="J8" s="1080"/>
      <c r="K8" s="1080"/>
      <c r="L8" s="1081"/>
      <c r="M8" s="1082" t="s">
        <v>1478</v>
      </c>
      <c r="N8" s="1082"/>
      <c r="O8" s="1083"/>
      <c r="P8" s="1082" t="s">
        <v>1685</v>
      </c>
      <c r="Q8" s="1082"/>
      <c r="R8" s="1082"/>
      <c r="S8" s="1082"/>
      <c r="T8" s="1081"/>
      <c r="U8" s="1080" t="s">
        <v>1454</v>
      </c>
      <c r="V8" s="1080"/>
      <c r="W8" s="1080"/>
      <c r="X8" s="1080"/>
      <c r="Y8" s="1080"/>
      <c r="Z8" s="1068"/>
      <c r="AB8" s="1080" t="s">
        <v>1480</v>
      </c>
      <c r="AC8" s="1080"/>
      <c r="AE8" s="1080" t="s">
        <v>1481</v>
      </c>
      <c r="AF8" s="1080"/>
      <c r="AG8" s="1080"/>
      <c r="AH8" s="1080"/>
      <c r="AJ8" s="1080" t="s">
        <v>1482</v>
      </c>
    </row>
    <row r="9" ht="13.5" thickBot="1">
      <c r="AV9" s="1084" t="s">
        <v>1483</v>
      </c>
    </row>
    <row r="10" spans="1:51" ht="38.25" customHeight="1">
      <c r="A10" s="1085" t="s">
        <v>1407</v>
      </c>
      <c r="B10" s="1086"/>
      <c r="C10" s="1086"/>
      <c r="D10" s="1086"/>
      <c r="E10" s="1086"/>
      <c r="F10" s="1086"/>
      <c r="G10" s="1086"/>
      <c r="H10" s="1086"/>
      <c r="I10" s="1086"/>
      <c r="J10" s="1086"/>
      <c r="K10" s="1086"/>
      <c r="L10" s="1086"/>
      <c r="M10" s="1086"/>
      <c r="N10" s="1087"/>
      <c r="O10" s="1088" t="s">
        <v>1485</v>
      </c>
      <c r="P10" s="1089" t="s">
        <v>837</v>
      </c>
      <c r="Q10" s="1090"/>
      <c r="R10" s="1090"/>
      <c r="S10" s="1091"/>
      <c r="T10" s="1089" t="s">
        <v>838</v>
      </c>
      <c r="U10" s="1090"/>
      <c r="V10" s="1090"/>
      <c r="W10" s="1091"/>
      <c r="X10" s="1089" t="s">
        <v>839</v>
      </c>
      <c r="Y10" s="1090"/>
      <c r="Z10" s="1090"/>
      <c r="AA10" s="1091"/>
      <c r="AB10" s="1089"/>
      <c r="AC10" s="1090"/>
      <c r="AD10" s="1090"/>
      <c r="AE10" s="1091"/>
      <c r="AF10" s="1089"/>
      <c r="AG10" s="1090"/>
      <c r="AH10" s="1090"/>
      <c r="AI10" s="1091"/>
      <c r="AJ10" s="1089"/>
      <c r="AK10" s="1090"/>
      <c r="AL10" s="1090"/>
      <c r="AM10" s="1091"/>
      <c r="AN10" s="1089"/>
      <c r="AO10" s="1090"/>
      <c r="AP10" s="1090"/>
      <c r="AQ10" s="1091"/>
      <c r="AR10" s="1089"/>
      <c r="AS10" s="1090"/>
      <c r="AT10" s="1090"/>
      <c r="AU10" s="1091"/>
      <c r="AV10" s="1089"/>
      <c r="AW10" s="1090"/>
      <c r="AX10" s="1090"/>
      <c r="AY10" s="1091"/>
    </row>
    <row r="11" spans="1:51" ht="12.75">
      <c r="A11" s="1092"/>
      <c r="B11" s="1093"/>
      <c r="C11" s="1093"/>
      <c r="D11" s="1093"/>
      <c r="E11" s="1093"/>
      <c r="F11" s="1093"/>
      <c r="G11" s="1093"/>
      <c r="H11" s="1093"/>
      <c r="I11" s="1093"/>
      <c r="J11" s="1093"/>
      <c r="K11" s="1093"/>
      <c r="L11" s="1093"/>
      <c r="M11" s="1093"/>
      <c r="N11" s="1094"/>
      <c r="O11" s="1095"/>
      <c r="P11" s="1100"/>
      <c r="Q11" s="1097">
        <v>85</v>
      </c>
      <c r="R11" s="1097">
        <v>33</v>
      </c>
      <c r="S11" s="1102">
        <v>55</v>
      </c>
      <c r="T11" s="1100"/>
      <c r="U11" s="1097">
        <v>92</v>
      </c>
      <c r="V11" s="1097">
        <v>60</v>
      </c>
      <c r="W11" s="1101">
        <v>18</v>
      </c>
      <c r="X11" s="1096"/>
      <c r="Y11" s="1097">
        <v>92</v>
      </c>
      <c r="Z11" s="1097">
        <v>60</v>
      </c>
      <c r="AA11" s="1101">
        <v>29</v>
      </c>
      <c r="AB11" s="1100"/>
      <c r="AC11" s="1097"/>
      <c r="AD11" s="1097"/>
      <c r="AE11" s="1101"/>
      <c r="AF11" s="1096"/>
      <c r="AG11" s="1097"/>
      <c r="AH11" s="1097"/>
      <c r="AI11" s="1101"/>
      <c r="AJ11" s="1100"/>
      <c r="AK11" s="1097" t="s">
        <v>840</v>
      </c>
      <c r="AL11" s="1097" t="s">
        <v>840</v>
      </c>
      <c r="AM11" s="1101" t="s">
        <v>840</v>
      </c>
      <c r="AN11" s="1100"/>
      <c r="AO11" s="1097" t="s">
        <v>840</v>
      </c>
      <c r="AP11" s="1097" t="s">
        <v>840</v>
      </c>
      <c r="AQ11" s="1101" t="s">
        <v>840</v>
      </c>
      <c r="AR11" s="1100"/>
      <c r="AS11" s="1097" t="s">
        <v>840</v>
      </c>
      <c r="AT11" s="1097" t="s">
        <v>840</v>
      </c>
      <c r="AU11" s="1101" t="s">
        <v>840</v>
      </c>
      <c r="AV11" s="1100"/>
      <c r="AW11" s="1097">
        <v>99</v>
      </c>
      <c r="AX11" s="1097">
        <v>99</v>
      </c>
      <c r="AY11" s="1102">
        <v>99</v>
      </c>
    </row>
    <row r="12" spans="1:51" ht="12.75">
      <c r="A12" s="1103">
        <v>1</v>
      </c>
      <c r="B12" s="1104"/>
      <c r="C12" s="1104"/>
      <c r="D12" s="1104"/>
      <c r="E12" s="1105"/>
      <c r="F12" s="1105"/>
      <c r="G12" s="1105"/>
      <c r="H12" s="1105"/>
      <c r="I12" s="1105"/>
      <c r="J12" s="1105"/>
      <c r="K12" s="1105"/>
      <c r="L12" s="1105"/>
      <c r="M12" s="1105"/>
      <c r="N12" s="1105"/>
      <c r="O12" s="1106">
        <v>2</v>
      </c>
      <c r="P12" s="1105">
        <v>3</v>
      </c>
      <c r="Q12" s="1105"/>
      <c r="R12" s="1105"/>
      <c r="S12" s="1107"/>
      <c r="T12" s="1105">
        <v>4</v>
      </c>
      <c r="U12" s="1105"/>
      <c r="V12" s="1105"/>
      <c r="W12" s="1107"/>
      <c r="X12" s="1105">
        <v>5</v>
      </c>
      <c r="Y12" s="1105"/>
      <c r="Z12" s="1105"/>
      <c r="AA12" s="1107"/>
      <c r="AB12" s="1105">
        <v>6</v>
      </c>
      <c r="AC12" s="1105"/>
      <c r="AD12" s="1105"/>
      <c r="AE12" s="1107"/>
      <c r="AF12" s="1105">
        <v>7</v>
      </c>
      <c r="AG12" s="1105"/>
      <c r="AH12" s="1105"/>
      <c r="AI12" s="1107"/>
      <c r="AJ12" s="1105">
        <v>8</v>
      </c>
      <c r="AK12" s="1105"/>
      <c r="AL12" s="1105"/>
      <c r="AM12" s="1107"/>
      <c r="AN12" s="1105">
        <v>9</v>
      </c>
      <c r="AO12" s="1105"/>
      <c r="AP12" s="1105"/>
      <c r="AQ12" s="1107"/>
      <c r="AR12" s="1105">
        <v>10</v>
      </c>
      <c r="AS12" s="1105"/>
      <c r="AT12" s="1105"/>
      <c r="AU12" s="1107"/>
      <c r="AV12" s="1105">
        <v>11</v>
      </c>
      <c r="AW12" s="1105"/>
      <c r="AX12" s="1105"/>
      <c r="AY12" s="1108"/>
    </row>
    <row r="13" spans="1:51" ht="19.5" customHeight="1">
      <c r="A13" s="1109" t="s">
        <v>751</v>
      </c>
      <c r="B13" s="1110"/>
      <c r="C13" s="1110"/>
      <c r="D13" s="1110"/>
      <c r="E13" s="1110"/>
      <c r="F13" s="1110"/>
      <c r="G13" s="1110"/>
      <c r="H13" s="1110"/>
      <c r="I13" s="1110"/>
      <c r="J13" s="1110"/>
      <c r="K13" s="1110"/>
      <c r="L13" s="1110"/>
      <c r="M13" s="1110"/>
      <c r="N13" s="1110"/>
      <c r="O13" s="1111" t="s">
        <v>1491</v>
      </c>
      <c r="P13" s="1112"/>
      <c r="Q13" s="1112"/>
      <c r="R13" s="1112"/>
      <c r="S13" s="1112"/>
      <c r="T13" s="1112"/>
      <c r="U13" s="1112"/>
      <c r="V13" s="1112"/>
      <c r="W13" s="1112"/>
      <c r="X13" s="1112"/>
      <c r="Y13" s="1112"/>
      <c r="Z13" s="1112"/>
      <c r="AA13" s="1112"/>
      <c r="AB13" s="1112"/>
      <c r="AC13" s="1112"/>
      <c r="AD13" s="1112"/>
      <c r="AE13" s="1112"/>
      <c r="AF13" s="1112"/>
      <c r="AG13" s="1112"/>
      <c r="AH13" s="1112"/>
      <c r="AI13" s="1112"/>
      <c r="AJ13" s="1112"/>
      <c r="AK13" s="1112"/>
      <c r="AL13" s="1112"/>
      <c r="AM13" s="1112"/>
      <c r="AN13" s="1112"/>
      <c r="AO13" s="1112"/>
      <c r="AP13" s="1112"/>
      <c r="AQ13" s="1112"/>
      <c r="AR13" s="1112"/>
      <c r="AS13" s="1112"/>
      <c r="AT13" s="1112"/>
      <c r="AU13" s="1112"/>
      <c r="AV13" s="1112">
        <v>579830</v>
      </c>
      <c r="AW13" s="1112"/>
      <c r="AX13" s="1112"/>
      <c r="AY13" s="1112"/>
    </row>
    <row r="14" spans="1:51" ht="19.5" customHeight="1">
      <c r="A14" s="1109" t="s">
        <v>752</v>
      </c>
      <c r="B14" s="1110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1" t="s">
        <v>1493</v>
      </c>
      <c r="P14" s="1112"/>
      <c r="Q14" s="1112"/>
      <c r="R14" s="1112"/>
      <c r="S14" s="1112"/>
      <c r="T14" s="1112"/>
      <c r="U14" s="1112"/>
      <c r="V14" s="1112"/>
      <c r="W14" s="1112"/>
      <c r="X14" s="1112"/>
      <c r="Y14" s="1112"/>
      <c r="Z14" s="1112"/>
      <c r="AA14" s="1112"/>
      <c r="AB14" s="1112"/>
      <c r="AC14" s="1112"/>
      <c r="AD14" s="1112"/>
      <c r="AE14" s="1112"/>
      <c r="AF14" s="1112"/>
      <c r="AG14" s="1112"/>
      <c r="AH14" s="1112"/>
      <c r="AI14" s="1112"/>
      <c r="AJ14" s="1112"/>
      <c r="AK14" s="1112"/>
      <c r="AL14" s="1112"/>
      <c r="AM14" s="1112"/>
      <c r="AN14" s="1112"/>
      <c r="AO14" s="1112"/>
      <c r="AP14" s="1112"/>
      <c r="AQ14" s="1112"/>
      <c r="AR14" s="1112"/>
      <c r="AS14" s="1112"/>
      <c r="AT14" s="1112"/>
      <c r="AU14" s="1112"/>
      <c r="AV14" s="1112">
        <v>316459</v>
      </c>
      <c r="AW14" s="1112"/>
      <c r="AX14" s="1112"/>
      <c r="AY14" s="1112"/>
    </row>
    <row r="15" spans="1:51" ht="19.5" customHeight="1">
      <c r="A15" s="1109" t="s">
        <v>753</v>
      </c>
      <c r="B15" s="1110"/>
      <c r="C15" s="1110"/>
      <c r="D15" s="1110"/>
      <c r="E15" s="1110"/>
      <c r="F15" s="1110"/>
      <c r="G15" s="1110"/>
      <c r="H15" s="1110"/>
      <c r="I15" s="1110"/>
      <c r="J15" s="1110"/>
      <c r="K15" s="1110"/>
      <c r="L15" s="1110"/>
      <c r="M15" s="1110"/>
      <c r="N15" s="1110"/>
      <c r="O15" s="1111" t="s">
        <v>1495</v>
      </c>
      <c r="P15" s="1112"/>
      <c r="Q15" s="1112"/>
      <c r="R15" s="1112"/>
      <c r="S15" s="1112"/>
      <c r="T15" s="1112">
        <v>300</v>
      </c>
      <c r="U15" s="1112"/>
      <c r="V15" s="1112"/>
      <c r="W15" s="1112"/>
      <c r="X15" s="1112"/>
      <c r="Y15" s="1112"/>
      <c r="Z15" s="1112"/>
      <c r="AA15" s="1112"/>
      <c r="AB15" s="1112"/>
      <c r="AC15" s="1112"/>
      <c r="AD15" s="1112"/>
      <c r="AE15" s="1112"/>
      <c r="AF15" s="1112"/>
      <c r="AG15" s="1112"/>
      <c r="AH15" s="1112"/>
      <c r="AI15" s="1112"/>
      <c r="AJ15" s="1112"/>
      <c r="AK15" s="1112"/>
      <c r="AL15" s="1112"/>
      <c r="AM15" s="1112"/>
      <c r="AN15" s="1112"/>
      <c r="AO15" s="1112"/>
      <c r="AP15" s="1112"/>
      <c r="AQ15" s="1112"/>
      <c r="AR15" s="1112"/>
      <c r="AS15" s="1112"/>
      <c r="AT15" s="1112"/>
      <c r="AU15" s="1112"/>
      <c r="AV15" s="1112">
        <v>129178</v>
      </c>
      <c r="AW15" s="1112"/>
      <c r="AX15" s="1112"/>
      <c r="AY15" s="1112"/>
    </row>
    <row r="16" spans="1:51" s="1117" customFormat="1" ht="19.5" customHeight="1">
      <c r="A16" s="1113" t="s">
        <v>1417</v>
      </c>
      <c r="B16" s="1114"/>
      <c r="C16" s="1114"/>
      <c r="D16" s="1114"/>
      <c r="E16" s="1114"/>
      <c r="F16" s="1114"/>
      <c r="G16" s="1114"/>
      <c r="H16" s="1114"/>
      <c r="I16" s="1114"/>
      <c r="J16" s="1114"/>
      <c r="K16" s="1114"/>
      <c r="L16" s="1114"/>
      <c r="M16" s="1114"/>
      <c r="N16" s="1114"/>
      <c r="O16" s="1115" t="s">
        <v>1497</v>
      </c>
      <c r="P16" s="1116">
        <f>SUM(P13:S15)</f>
        <v>0</v>
      </c>
      <c r="Q16" s="1116"/>
      <c r="R16" s="1116"/>
      <c r="S16" s="1116"/>
      <c r="T16" s="1116">
        <f>SUM(T13:W15)</f>
        <v>300</v>
      </c>
      <c r="U16" s="1116"/>
      <c r="V16" s="1116"/>
      <c r="W16" s="1116"/>
      <c r="X16" s="1116">
        <f>SUM(X13:AA15)</f>
        <v>0</v>
      </c>
      <c r="Y16" s="1116"/>
      <c r="Z16" s="1116"/>
      <c r="AA16" s="1116"/>
      <c r="AB16" s="1116">
        <f>SUM(AB13:AE15)</f>
        <v>0</v>
      </c>
      <c r="AC16" s="1116"/>
      <c r="AD16" s="1116"/>
      <c r="AE16" s="1116"/>
      <c r="AF16" s="1116">
        <f>SUM(AF13:AI15)</f>
        <v>0</v>
      </c>
      <c r="AG16" s="1116"/>
      <c r="AH16" s="1116"/>
      <c r="AI16" s="1116"/>
      <c r="AJ16" s="1116">
        <f>SUM(AJ13:AM15)</f>
        <v>0</v>
      </c>
      <c r="AK16" s="1116"/>
      <c r="AL16" s="1116"/>
      <c r="AM16" s="1116"/>
      <c r="AN16" s="1116">
        <f>SUM(AN13:AQ15)</f>
        <v>0</v>
      </c>
      <c r="AO16" s="1116"/>
      <c r="AP16" s="1116"/>
      <c r="AQ16" s="1116"/>
      <c r="AR16" s="1116">
        <f>SUM(AR13:AU15)</f>
        <v>0</v>
      </c>
      <c r="AS16" s="1116"/>
      <c r="AT16" s="1116"/>
      <c r="AU16" s="1116"/>
      <c r="AV16" s="1116">
        <f>SUM(AV13:AY15)</f>
        <v>1025467</v>
      </c>
      <c r="AW16" s="1116"/>
      <c r="AX16" s="1116"/>
      <c r="AY16" s="1116"/>
    </row>
    <row r="17" spans="1:51" ht="19.5" customHeight="1">
      <c r="A17" s="1109" t="s">
        <v>754</v>
      </c>
      <c r="B17" s="1110"/>
      <c r="C17" s="1110"/>
      <c r="D17" s="1110"/>
      <c r="E17" s="1110"/>
      <c r="F17" s="1110"/>
      <c r="G17" s="1110"/>
      <c r="H17" s="1110"/>
      <c r="I17" s="1110"/>
      <c r="J17" s="1110"/>
      <c r="K17" s="1110"/>
      <c r="L17" s="1110"/>
      <c r="M17" s="1110"/>
      <c r="N17" s="1110"/>
      <c r="O17" s="1111" t="s">
        <v>1499</v>
      </c>
      <c r="P17" s="1112"/>
      <c r="Q17" s="1112"/>
      <c r="R17" s="1112"/>
      <c r="S17" s="1112"/>
      <c r="T17" s="1112">
        <v>87</v>
      </c>
      <c r="U17" s="1112"/>
      <c r="V17" s="1112"/>
      <c r="W17" s="1112"/>
      <c r="X17" s="1112"/>
      <c r="Y17" s="1112"/>
      <c r="Z17" s="1112"/>
      <c r="AA17" s="1112"/>
      <c r="AB17" s="1112"/>
      <c r="AC17" s="1112"/>
      <c r="AD17" s="1112"/>
      <c r="AE17" s="1112"/>
      <c r="AF17" s="1112"/>
      <c r="AG17" s="1112"/>
      <c r="AH17" s="1112"/>
      <c r="AI17" s="1112"/>
      <c r="AJ17" s="1112"/>
      <c r="AK17" s="1112"/>
      <c r="AL17" s="1112"/>
      <c r="AM17" s="1112"/>
      <c r="AN17" s="1112"/>
      <c r="AO17" s="1112"/>
      <c r="AP17" s="1112"/>
      <c r="AQ17" s="1112"/>
      <c r="AR17" s="1112"/>
      <c r="AS17" s="1112"/>
      <c r="AT17" s="1112"/>
      <c r="AU17" s="1112"/>
      <c r="AV17" s="1112">
        <v>341707</v>
      </c>
      <c r="AW17" s="1112"/>
      <c r="AX17" s="1112"/>
      <c r="AY17" s="1112"/>
    </row>
    <row r="18" spans="1:51" ht="19.5" customHeight="1">
      <c r="A18" s="1118" t="s">
        <v>755</v>
      </c>
      <c r="B18" s="1119"/>
      <c r="C18" s="1119"/>
      <c r="D18" s="1119"/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  <c r="O18" s="1111" t="s">
        <v>1501</v>
      </c>
      <c r="P18" s="1112"/>
      <c r="Q18" s="1112"/>
      <c r="R18" s="1112"/>
      <c r="S18" s="1112"/>
      <c r="T18" s="1112">
        <v>2813</v>
      </c>
      <c r="U18" s="1112"/>
      <c r="V18" s="1112"/>
      <c r="W18" s="1112"/>
      <c r="X18" s="1112">
        <v>4500</v>
      </c>
      <c r="Y18" s="1112"/>
      <c r="Z18" s="1112"/>
      <c r="AA18" s="1112"/>
      <c r="AB18" s="1112"/>
      <c r="AC18" s="1112"/>
      <c r="AD18" s="1112"/>
      <c r="AE18" s="1112"/>
      <c r="AF18" s="1112"/>
      <c r="AG18" s="1112"/>
      <c r="AH18" s="1112"/>
      <c r="AI18" s="1112"/>
      <c r="AJ18" s="1112"/>
      <c r="AK18" s="1112"/>
      <c r="AL18" s="1112"/>
      <c r="AM18" s="1112"/>
      <c r="AN18" s="1112"/>
      <c r="AO18" s="1112"/>
      <c r="AP18" s="1112"/>
      <c r="AQ18" s="1112"/>
      <c r="AR18" s="1112"/>
      <c r="AS18" s="1112"/>
      <c r="AT18" s="1112"/>
      <c r="AU18" s="1112"/>
      <c r="AV18" s="1112">
        <v>4763517</v>
      </c>
      <c r="AW18" s="1112"/>
      <c r="AX18" s="1112"/>
      <c r="AY18" s="1112"/>
    </row>
    <row r="19" spans="1:51" ht="19.5" customHeight="1">
      <c r="A19" s="1109" t="s">
        <v>756</v>
      </c>
      <c r="B19" s="1110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1" t="s">
        <v>1503</v>
      </c>
      <c r="P19" s="1112"/>
      <c r="Q19" s="1112"/>
      <c r="R19" s="1112"/>
      <c r="S19" s="1112"/>
      <c r="T19" s="1112"/>
      <c r="U19" s="1112"/>
      <c r="V19" s="1112"/>
      <c r="W19" s="1112"/>
      <c r="X19" s="1112"/>
      <c r="Y19" s="1112"/>
      <c r="Z19" s="1112"/>
      <c r="AA19" s="1112"/>
      <c r="AB19" s="1112"/>
      <c r="AC19" s="1112"/>
      <c r="AD19" s="1112"/>
      <c r="AE19" s="1112"/>
      <c r="AF19" s="1112"/>
      <c r="AG19" s="1112"/>
      <c r="AH19" s="1112"/>
      <c r="AI19" s="1112"/>
      <c r="AJ19" s="1112"/>
      <c r="AK19" s="1112"/>
      <c r="AL19" s="1112"/>
      <c r="AM19" s="1112"/>
      <c r="AN19" s="1112"/>
      <c r="AO19" s="1112"/>
      <c r="AP19" s="1112"/>
      <c r="AQ19" s="1112"/>
      <c r="AR19" s="1112"/>
      <c r="AS19" s="1112"/>
      <c r="AT19" s="1112"/>
      <c r="AU19" s="1112"/>
      <c r="AV19" s="1112">
        <v>24940</v>
      </c>
      <c r="AW19" s="1112"/>
      <c r="AX19" s="1112"/>
      <c r="AY19" s="1112"/>
    </row>
    <row r="20" spans="1:51" s="1065" customFormat="1" ht="26.25" customHeight="1">
      <c r="A20" s="1120" t="s">
        <v>757</v>
      </c>
      <c r="B20" s="1121"/>
      <c r="C20" s="1121"/>
      <c r="D20" s="1121"/>
      <c r="E20" s="1121"/>
      <c r="F20" s="1121"/>
      <c r="G20" s="1121"/>
      <c r="H20" s="1121"/>
      <c r="I20" s="1121"/>
      <c r="J20" s="1121"/>
      <c r="K20" s="1121"/>
      <c r="L20" s="1121"/>
      <c r="M20" s="1121"/>
      <c r="N20" s="1121"/>
      <c r="O20" s="1111" t="s">
        <v>1505</v>
      </c>
      <c r="P20" s="1122" t="s">
        <v>1853</v>
      </c>
      <c r="Q20" s="1123"/>
      <c r="R20" s="1123"/>
      <c r="S20" s="1123"/>
      <c r="T20" s="1122" t="s">
        <v>1853</v>
      </c>
      <c r="U20" s="1123"/>
      <c r="V20" s="1123"/>
      <c r="W20" s="1123"/>
      <c r="X20" s="1122" t="s">
        <v>1853</v>
      </c>
      <c r="Y20" s="1123"/>
      <c r="Z20" s="1123"/>
      <c r="AA20" s="1123"/>
      <c r="AB20" s="1122" t="s">
        <v>1853</v>
      </c>
      <c r="AC20" s="1123"/>
      <c r="AD20" s="1123"/>
      <c r="AE20" s="1123"/>
      <c r="AF20" s="1122" t="s">
        <v>1853</v>
      </c>
      <c r="AG20" s="1123"/>
      <c r="AH20" s="1123"/>
      <c r="AI20" s="1123"/>
      <c r="AJ20" s="1122" t="s">
        <v>1853</v>
      </c>
      <c r="AK20" s="1123"/>
      <c r="AL20" s="1123"/>
      <c r="AM20" s="1123"/>
      <c r="AN20" s="1122" t="s">
        <v>1853</v>
      </c>
      <c r="AO20" s="1123"/>
      <c r="AP20" s="1123"/>
      <c r="AQ20" s="1123"/>
      <c r="AR20" s="1122" t="s">
        <v>1853</v>
      </c>
      <c r="AS20" s="1123"/>
      <c r="AT20" s="1123"/>
      <c r="AU20" s="1123"/>
      <c r="AV20" s="1122" t="s">
        <v>1853</v>
      </c>
      <c r="AW20" s="1123"/>
      <c r="AX20" s="1123"/>
      <c r="AY20" s="1123"/>
    </row>
    <row r="21" spans="1:51" ht="26.25" customHeight="1">
      <c r="A21" s="1120" t="s">
        <v>758</v>
      </c>
      <c r="B21" s="1121"/>
      <c r="C21" s="1121"/>
      <c r="D21" s="1121"/>
      <c r="E21" s="1121"/>
      <c r="F21" s="1121"/>
      <c r="G21" s="1121"/>
      <c r="H21" s="1121"/>
      <c r="I21" s="1121"/>
      <c r="J21" s="1121"/>
      <c r="K21" s="1121"/>
      <c r="L21" s="1121"/>
      <c r="M21" s="1121"/>
      <c r="N21" s="1121"/>
      <c r="O21" s="1111" t="s">
        <v>1507</v>
      </c>
      <c r="P21" s="1122" t="s">
        <v>1853</v>
      </c>
      <c r="Q21" s="1123"/>
      <c r="R21" s="1123"/>
      <c r="S21" s="1123"/>
      <c r="T21" s="1122" t="s">
        <v>1853</v>
      </c>
      <c r="U21" s="1123"/>
      <c r="V21" s="1123"/>
      <c r="W21" s="1123"/>
      <c r="X21" s="1122" t="s">
        <v>1853</v>
      </c>
      <c r="Y21" s="1123"/>
      <c r="Z21" s="1123"/>
      <c r="AA21" s="1123"/>
      <c r="AB21" s="1122" t="s">
        <v>1853</v>
      </c>
      <c r="AC21" s="1123"/>
      <c r="AD21" s="1123"/>
      <c r="AE21" s="1123"/>
      <c r="AF21" s="1122" t="s">
        <v>1853</v>
      </c>
      <c r="AG21" s="1123"/>
      <c r="AH21" s="1123"/>
      <c r="AI21" s="1123"/>
      <c r="AJ21" s="1122" t="s">
        <v>1853</v>
      </c>
      <c r="AK21" s="1123"/>
      <c r="AL21" s="1123"/>
      <c r="AM21" s="1123"/>
      <c r="AN21" s="1122" t="s">
        <v>1853</v>
      </c>
      <c r="AO21" s="1123"/>
      <c r="AP21" s="1123"/>
      <c r="AQ21" s="1123"/>
      <c r="AR21" s="1122" t="s">
        <v>1853</v>
      </c>
      <c r="AS21" s="1123"/>
      <c r="AT21" s="1123"/>
      <c r="AU21" s="1123"/>
      <c r="AV21" s="1122" t="s">
        <v>1853</v>
      </c>
      <c r="AW21" s="1123"/>
      <c r="AX21" s="1123"/>
      <c r="AY21" s="1123"/>
    </row>
    <row r="22" spans="1:51" ht="39" customHeight="1">
      <c r="A22" s="1120" t="s">
        <v>759</v>
      </c>
      <c r="B22" s="1121"/>
      <c r="C22" s="1121"/>
      <c r="D22" s="1121"/>
      <c r="E22" s="1121"/>
      <c r="F22" s="1121"/>
      <c r="G22" s="1121"/>
      <c r="H22" s="1121"/>
      <c r="I22" s="1121"/>
      <c r="J22" s="1121"/>
      <c r="K22" s="1121"/>
      <c r="L22" s="1121"/>
      <c r="M22" s="1121"/>
      <c r="N22" s="1121"/>
      <c r="O22" s="1111" t="s">
        <v>1509</v>
      </c>
      <c r="P22" s="1122" t="s">
        <v>1853</v>
      </c>
      <c r="Q22" s="1123"/>
      <c r="R22" s="1123"/>
      <c r="S22" s="1123"/>
      <c r="T22" s="1122" t="s">
        <v>1853</v>
      </c>
      <c r="U22" s="1123"/>
      <c r="V22" s="1123"/>
      <c r="W22" s="1123"/>
      <c r="X22" s="1122" t="s">
        <v>1853</v>
      </c>
      <c r="Y22" s="1123"/>
      <c r="Z22" s="1123"/>
      <c r="AA22" s="1123"/>
      <c r="AB22" s="1122" t="s">
        <v>1853</v>
      </c>
      <c r="AC22" s="1123"/>
      <c r="AD22" s="1123"/>
      <c r="AE22" s="1123"/>
      <c r="AF22" s="1122" t="s">
        <v>1853</v>
      </c>
      <c r="AG22" s="1123"/>
      <c r="AH22" s="1123"/>
      <c r="AI22" s="1123"/>
      <c r="AJ22" s="1122" t="s">
        <v>1853</v>
      </c>
      <c r="AK22" s="1123"/>
      <c r="AL22" s="1123"/>
      <c r="AM22" s="1123"/>
      <c r="AN22" s="1122" t="s">
        <v>1853</v>
      </c>
      <c r="AO22" s="1123"/>
      <c r="AP22" s="1123"/>
      <c r="AQ22" s="1123"/>
      <c r="AR22" s="1122" t="s">
        <v>1853</v>
      </c>
      <c r="AS22" s="1123"/>
      <c r="AT22" s="1123"/>
      <c r="AU22" s="1123"/>
      <c r="AV22" s="1122" t="s">
        <v>1853</v>
      </c>
      <c r="AW22" s="1123"/>
      <c r="AX22" s="1123"/>
      <c r="AY22" s="1123"/>
    </row>
    <row r="23" spans="1:51" ht="40.5" customHeight="1">
      <c r="A23" s="1120" t="s">
        <v>760</v>
      </c>
      <c r="B23" s="1121"/>
      <c r="C23" s="1121"/>
      <c r="D23" s="1121"/>
      <c r="E23" s="1121"/>
      <c r="F23" s="1121"/>
      <c r="G23" s="1121"/>
      <c r="H23" s="1121"/>
      <c r="I23" s="1121"/>
      <c r="J23" s="1121"/>
      <c r="K23" s="1121"/>
      <c r="L23" s="1121"/>
      <c r="M23" s="1121"/>
      <c r="N23" s="1121"/>
      <c r="O23" s="1111" t="s">
        <v>1511</v>
      </c>
      <c r="P23" s="1122" t="s">
        <v>1853</v>
      </c>
      <c r="Q23" s="1123"/>
      <c r="R23" s="1123"/>
      <c r="S23" s="1123"/>
      <c r="T23" s="1122" t="s">
        <v>1853</v>
      </c>
      <c r="U23" s="1123"/>
      <c r="V23" s="1123"/>
      <c r="W23" s="1123"/>
      <c r="X23" s="1122" t="s">
        <v>1853</v>
      </c>
      <c r="Y23" s="1123"/>
      <c r="Z23" s="1123"/>
      <c r="AA23" s="1123"/>
      <c r="AB23" s="1122" t="s">
        <v>1853</v>
      </c>
      <c r="AC23" s="1123"/>
      <c r="AD23" s="1123"/>
      <c r="AE23" s="1123"/>
      <c r="AF23" s="1122" t="s">
        <v>1853</v>
      </c>
      <c r="AG23" s="1123"/>
      <c r="AH23" s="1123"/>
      <c r="AI23" s="1123"/>
      <c r="AJ23" s="1122" t="s">
        <v>1853</v>
      </c>
      <c r="AK23" s="1123"/>
      <c r="AL23" s="1123"/>
      <c r="AM23" s="1123"/>
      <c r="AN23" s="1122" t="s">
        <v>1853</v>
      </c>
      <c r="AO23" s="1123"/>
      <c r="AP23" s="1123"/>
      <c r="AQ23" s="1123"/>
      <c r="AR23" s="1122" t="s">
        <v>1853</v>
      </c>
      <c r="AS23" s="1123"/>
      <c r="AT23" s="1123"/>
      <c r="AU23" s="1123"/>
      <c r="AV23" s="1122" t="s">
        <v>1853</v>
      </c>
      <c r="AW23" s="1123"/>
      <c r="AX23" s="1123"/>
      <c r="AY23" s="1123"/>
    </row>
    <row r="24" spans="1:51" ht="26.25" customHeight="1">
      <c r="A24" s="1124" t="s">
        <v>761</v>
      </c>
      <c r="B24" s="1125"/>
      <c r="C24" s="1125"/>
      <c r="D24" s="1125"/>
      <c r="E24" s="1125"/>
      <c r="F24" s="1125"/>
      <c r="G24" s="1125"/>
      <c r="H24" s="1125"/>
      <c r="I24" s="1125"/>
      <c r="J24" s="1125"/>
      <c r="K24" s="1125"/>
      <c r="L24" s="1125"/>
      <c r="M24" s="1125"/>
      <c r="N24" s="1125"/>
      <c r="O24" s="1111" t="s">
        <v>1513</v>
      </c>
      <c r="P24" s="1122" t="s">
        <v>1853</v>
      </c>
      <c r="Q24" s="1123"/>
      <c r="R24" s="1123"/>
      <c r="S24" s="1123"/>
      <c r="T24" s="1122" t="s">
        <v>1853</v>
      </c>
      <c r="U24" s="1123"/>
      <c r="V24" s="1123"/>
      <c r="W24" s="1123"/>
      <c r="X24" s="1122" t="s">
        <v>1853</v>
      </c>
      <c r="Y24" s="1123"/>
      <c r="Z24" s="1123"/>
      <c r="AA24" s="1123"/>
      <c r="AB24" s="1122" t="s">
        <v>1853</v>
      </c>
      <c r="AC24" s="1123"/>
      <c r="AD24" s="1123"/>
      <c r="AE24" s="1123"/>
      <c r="AF24" s="1122" t="s">
        <v>1853</v>
      </c>
      <c r="AG24" s="1123"/>
      <c r="AH24" s="1123"/>
      <c r="AI24" s="1123"/>
      <c r="AJ24" s="1122" t="s">
        <v>1853</v>
      </c>
      <c r="AK24" s="1123"/>
      <c r="AL24" s="1123"/>
      <c r="AM24" s="1123"/>
      <c r="AN24" s="1122" t="s">
        <v>1853</v>
      </c>
      <c r="AO24" s="1123"/>
      <c r="AP24" s="1123"/>
      <c r="AQ24" s="1123"/>
      <c r="AR24" s="1122" t="s">
        <v>1853</v>
      </c>
      <c r="AS24" s="1123"/>
      <c r="AT24" s="1123"/>
      <c r="AU24" s="1123"/>
      <c r="AV24" s="1122" t="s">
        <v>1853</v>
      </c>
      <c r="AW24" s="1123"/>
      <c r="AX24" s="1123"/>
      <c r="AY24" s="1123"/>
    </row>
    <row r="25" spans="1:51" ht="26.25" customHeight="1">
      <c r="A25" s="1124" t="s">
        <v>762</v>
      </c>
      <c r="B25" s="1125"/>
      <c r="C25" s="1125"/>
      <c r="D25" s="1125"/>
      <c r="E25" s="1125"/>
      <c r="F25" s="1125"/>
      <c r="G25" s="1125"/>
      <c r="H25" s="1125"/>
      <c r="I25" s="1125"/>
      <c r="J25" s="1125"/>
      <c r="K25" s="1125"/>
      <c r="L25" s="1125"/>
      <c r="M25" s="1125"/>
      <c r="N25" s="1125"/>
      <c r="O25" s="1111" t="s">
        <v>1515</v>
      </c>
      <c r="P25" s="1122" t="s">
        <v>1853</v>
      </c>
      <c r="Q25" s="1123"/>
      <c r="R25" s="1123"/>
      <c r="S25" s="1123"/>
      <c r="T25" s="1122" t="s">
        <v>1853</v>
      </c>
      <c r="U25" s="1123"/>
      <c r="V25" s="1123"/>
      <c r="W25" s="1123"/>
      <c r="X25" s="1122" t="s">
        <v>1853</v>
      </c>
      <c r="Y25" s="1123"/>
      <c r="Z25" s="1123"/>
      <c r="AA25" s="1123"/>
      <c r="AB25" s="1122" t="s">
        <v>1853</v>
      </c>
      <c r="AC25" s="1123"/>
      <c r="AD25" s="1123"/>
      <c r="AE25" s="1123"/>
      <c r="AF25" s="1122" t="s">
        <v>1853</v>
      </c>
      <c r="AG25" s="1123"/>
      <c r="AH25" s="1123"/>
      <c r="AI25" s="1123"/>
      <c r="AJ25" s="1122" t="s">
        <v>1853</v>
      </c>
      <c r="AK25" s="1123"/>
      <c r="AL25" s="1123"/>
      <c r="AM25" s="1123"/>
      <c r="AN25" s="1122" t="s">
        <v>1853</v>
      </c>
      <c r="AO25" s="1123"/>
      <c r="AP25" s="1123"/>
      <c r="AQ25" s="1123"/>
      <c r="AR25" s="1122" t="s">
        <v>1853</v>
      </c>
      <c r="AS25" s="1123"/>
      <c r="AT25" s="1123"/>
      <c r="AU25" s="1123"/>
      <c r="AV25" s="1122" t="s">
        <v>1853</v>
      </c>
      <c r="AW25" s="1123"/>
      <c r="AX25" s="1123"/>
      <c r="AY25" s="1123"/>
    </row>
    <row r="26" spans="1:51" ht="26.25" customHeight="1">
      <c r="A26" s="1124" t="s">
        <v>763</v>
      </c>
      <c r="B26" s="1125"/>
      <c r="C26" s="1125"/>
      <c r="D26" s="1125"/>
      <c r="E26" s="1125"/>
      <c r="F26" s="1125"/>
      <c r="G26" s="1125"/>
      <c r="H26" s="1125"/>
      <c r="I26" s="1125"/>
      <c r="J26" s="1125"/>
      <c r="K26" s="1125"/>
      <c r="L26" s="1125"/>
      <c r="M26" s="1125"/>
      <c r="N26" s="1125"/>
      <c r="O26" s="1111" t="s">
        <v>1517</v>
      </c>
      <c r="P26" s="1122" t="s">
        <v>1853</v>
      </c>
      <c r="Q26" s="1123"/>
      <c r="R26" s="1123"/>
      <c r="S26" s="1123"/>
      <c r="T26" s="1122" t="s">
        <v>1853</v>
      </c>
      <c r="U26" s="1123"/>
      <c r="V26" s="1123"/>
      <c r="W26" s="1123"/>
      <c r="X26" s="1122" t="s">
        <v>1853</v>
      </c>
      <c r="Y26" s="1123"/>
      <c r="Z26" s="1123"/>
      <c r="AA26" s="1123"/>
      <c r="AB26" s="1122" t="s">
        <v>1853</v>
      </c>
      <c r="AC26" s="1123"/>
      <c r="AD26" s="1123"/>
      <c r="AE26" s="1123"/>
      <c r="AF26" s="1122" t="s">
        <v>1853</v>
      </c>
      <c r="AG26" s="1123"/>
      <c r="AH26" s="1123"/>
      <c r="AI26" s="1123"/>
      <c r="AJ26" s="1122" t="s">
        <v>1853</v>
      </c>
      <c r="AK26" s="1123"/>
      <c r="AL26" s="1123"/>
      <c r="AM26" s="1123"/>
      <c r="AN26" s="1122" t="s">
        <v>1853</v>
      </c>
      <c r="AO26" s="1123"/>
      <c r="AP26" s="1123"/>
      <c r="AQ26" s="1123"/>
      <c r="AR26" s="1122" t="s">
        <v>1853</v>
      </c>
      <c r="AS26" s="1123"/>
      <c r="AT26" s="1123"/>
      <c r="AU26" s="1123"/>
      <c r="AV26" s="1122" t="s">
        <v>1853</v>
      </c>
      <c r="AW26" s="1123"/>
      <c r="AX26" s="1123"/>
      <c r="AY26" s="1123"/>
    </row>
    <row r="27" spans="1:51" ht="26.25" customHeight="1">
      <c r="A27" s="1124" t="s">
        <v>764</v>
      </c>
      <c r="B27" s="1125"/>
      <c r="C27" s="1125"/>
      <c r="D27" s="1125"/>
      <c r="E27" s="1125"/>
      <c r="F27" s="1125"/>
      <c r="G27" s="1125"/>
      <c r="H27" s="1125"/>
      <c r="I27" s="1125"/>
      <c r="J27" s="1125"/>
      <c r="K27" s="1125"/>
      <c r="L27" s="1125"/>
      <c r="M27" s="1125"/>
      <c r="N27" s="1125"/>
      <c r="O27" s="1111" t="s">
        <v>1519</v>
      </c>
      <c r="P27" s="1122" t="s">
        <v>1853</v>
      </c>
      <c r="Q27" s="1123"/>
      <c r="R27" s="1123"/>
      <c r="S27" s="1123"/>
      <c r="T27" s="1122" t="s">
        <v>1853</v>
      </c>
      <c r="U27" s="1123"/>
      <c r="V27" s="1123"/>
      <c r="W27" s="1123"/>
      <c r="X27" s="1122" t="s">
        <v>1853</v>
      </c>
      <c r="Y27" s="1123"/>
      <c r="Z27" s="1123"/>
      <c r="AA27" s="1123"/>
      <c r="AB27" s="1122" t="s">
        <v>1853</v>
      </c>
      <c r="AC27" s="1123"/>
      <c r="AD27" s="1123"/>
      <c r="AE27" s="1123"/>
      <c r="AF27" s="1122" t="s">
        <v>1853</v>
      </c>
      <c r="AG27" s="1123"/>
      <c r="AH27" s="1123"/>
      <c r="AI27" s="1123"/>
      <c r="AJ27" s="1122" t="s">
        <v>1853</v>
      </c>
      <c r="AK27" s="1123"/>
      <c r="AL27" s="1123"/>
      <c r="AM27" s="1123"/>
      <c r="AN27" s="1122" t="s">
        <v>1853</v>
      </c>
      <c r="AO27" s="1123"/>
      <c r="AP27" s="1123"/>
      <c r="AQ27" s="1123"/>
      <c r="AR27" s="1122" t="s">
        <v>1853</v>
      </c>
      <c r="AS27" s="1123"/>
      <c r="AT27" s="1123"/>
      <c r="AU27" s="1123"/>
      <c r="AV27" s="1122" t="s">
        <v>1853</v>
      </c>
      <c r="AW27" s="1123"/>
      <c r="AX27" s="1123"/>
      <c r="AY27" s="1123"/>
    </row>
    <row r="28" spans="1:51" ht="26.25" customHeight="1">
      <c r="A28" s="1124" t="s">
        <v>765</v>
      </c>
      <c r="B28" s="1125"/>
      <c r="C28" s="1125"/>
      <c r="D28" s="1125"/>
      <c r="E28" s="1125"/>
      <c r="F28" s="1125"/>
      <c r="G28" s="1125"/>
      <c r="H28" s="1125"/>
      <c r="I28" s="1125"/>
      <c r="J28" s="1125"/>
      <c r="K28" s="1125"/>
      <c r="L28" s="1125"/>
      <c r="M28" s="1125"/>
      <c r="N28" s="1125"/>
      <c r="O28" s="1111" t="s">
        <v>1521</v>
      </c>
      <c r="P28" s="1122" t="s">
        <v>1853</v>
      </c>
      <c r="Q28" s="1123"/>
      <c r="R28" s="1123"/>
      <c r="S28" s="1123"/>
      <c r="T28" s="1122" t="s">
        <v>1853</v>
      </c>
      <c r="U28" s="1123"/>
      <c r="V28" s="1123"/>
      <c r="W28" s="1123"/>
      <c r="X28" s="1122" t="s">
        <v>1853</v>
      </c>
      <c r="Y28" s="1123"/>
      <c r="Z28" s="1123"/>
      <c r="AA28" s="1123"/>
      <c r="AB28" s="1122" t="s">
        <v>1853</v>
      </c>
      <c r="AC28" s="1123"/>
      <c r="AD28" s="1123"/>
      <c r="AE28" s="1123"/>
      <c r="AF28" s="1122" t="s">
        <v>1853</v>
      </c>
      <c r="AG28" s="1123"/>
      <c r="AH28" s="1123"/>
      <c r="AI28" s="1123"/>
      <c r="AJ28" s="1122" t="s">
        <v>1853</v>
      </c>
      <c r="AK28" s="1123"/>
      <c r="AL28" s="1123"/>
      <c r="AM28" s="1123"/>
      <c r="AN28" s="1122" t="s">
        <v>1853</v>
      </c>
      <c r="AO28" s="1123"/>
      <c r="AP28" s="1123"/>
      <c r="AQ28" s="1123"/>
      <c r="AR28" s="1122" t="s">
        <v>1853</v>
      </c>
      <c r="AS28" s="1123"/>
      <c r="AT28" s="1123"/>
      <c r="AU28" s="1123"/>
      <c r="AV28" s="1122" t="s">
        <v>1853</v>
      </c>
      <c r="AW28" s="1123"/>
      <c r="AX28" s="1123"/>
      <c r="AY28" s="1123"/>
    </row>
    <row r="29" spans="1:51" s="1133" customFormat="1" ht="28.5" customHeight="1">
      <c r="A29" s="1135" t="s">
        <v>1418</v>
      </c>
      <c r="B29" s="1135"/>
      <c r="C29" s="1135"/>
      <c r="D29" s="1135"/>
      <c r="E29" s="1135"/>
      <c r="F29" s="1135"/>
      <c r="G29" s="1135"/>
      <c r="H29" s="1135"/>
      <c r="I29" s="1135"/>
      <c r="J29" s="1135"/>
      <c r="K29" s="1135"/>
      <c r="L29" s="1135"/>
      <c r="M29" s="1135"/>
      <c r="N29" s="1135"/>
      <c r="O29" s="1136" t="s">
        <v>1581</v>
      </c>
      <c r="P29" s="1112"/>
      <c r="Q29" s="1112"/>
      <c r="R29" s="1112"/>
      <c r="S29" s="1112"/>
      <c r="T29" s="1112">
        <v>1000</v>
      </c>
      <c r="U29" s="1112"/>
      <c r="V29" s="1112"/>
      <c r="W29" s="1112"/>
      <c r="X29" s="1112"/>
      <c r="Y29" s="1112"/>
      <c r="Z29" s="1112"/>
      <c r="AA29" s="1112"/>
      <c r="AB29" s="1112"/>
      <c r="AC29" s="1112"/>
      <c r="AD29" s="1112"/>
      <c r="AE29" s="1112"/>
      <c r="AF29" s="1112"/>
      <c r="AG29" s="1112"/>
      <c r="AH29" s="1112"/>
      <c r="AI29" s="1112"/>
      <c r="AJ29" s="1112"/>
      <c r="AK29" s="1112"/>
      <c r="AL29" s="1112"/>
      <c r="AM29" s="1112"/>
      <c r="AN29" s="1112"/>
      <c r="AO29" s="1112"/>
      <c r="AP29" s="1112"/>
      <c r="AQ29" s="1112"/>
      <c r="AR29" s="1112"/>
      <c r="AS29" s="1112"/>
      <c r="AT29" s="1112"/>
      <c r="AU29" s="1112"/>
      <c r="AV29" s="1112">
        <v>128000</v>
      </c>
      <c r="AW29" s="1112"/>
      <c r="AX29" s="1112"/>
      <c r="AY29" s="1112"/>
    </row>
    <row r="30" spans="1:51" s="1129" customFormat="1" ht="29.25" customHeight="1">
      <c r="A30" s="1128" t="s">
        <v>766</v>
      </c>
      <c r="B30" s="1128"/>
      <c r="C30" s="1128"/>
      <c r="D30" s="1128"/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  <c r="O30" s="1111" t="s">
        <v>1583</v>
      </c>
      <c r="P30" s="1112"/>
      <c r="Q30" s="1112"/>
      <c r="R30" s="1112"/>
      <c r="S30" s="1112"/>
      <c r="T30" s="1112"/>
      <c r="U30" s="1112"/>
      <c r="V30" s="1112"/>
      <c r="W30" s="1112"/>
      <c r="X30" s="1112"/>
      <c r="Y30" s="1112"/>
      <c r="Z30" s="1112"/>
      <c r="AA30" s="1112"/>
      <c r="AB30" s="1112"/>
      <c r="AC30" s="1112"/>
      <c r="AD30" s="1112"/>
      <c r="AE30" s="1112"/>
      <c r="AF30" s="1112"/>
      <c r="AG30" s="1112"/>
      <c r="AH30" s="1112"/>
      <c r="AI30" s="1112"/>
      <c r="AJ30" s="1112"/>
      <c r="AK30" s="1112"/>
      <c r="AL30" s="1112"/>
      <c r="AM30" s="1112"/>
      <c r="AN30" s="1112"/>
      <c r="AO30" s="1112"/>
      <c r="AP30" s="1112"/>
      <c r="AQ30" s="1112"/>
      <c r="AR30" s="1112"/>
      <c r="AS30" s="1112"/>
      <c r="AT30" s="1112"/>
      <c r="AU30" s="1112"/>
      <c r="AV30" s="1112"/>
      <c r="AW30" s="1112"/>
      <c r="AX30" s="1112"/>
      <c r="AY30" s="1112"/>
    </row>
    <row r="31" spans="1:51" s="1127" customFormat="1" ht="28.5" customHeight="1">
      <c r="A31" s="1130" t="s">
        <v>1419</v>
      </c>
      <c r="B31" s="1130"/>
      <c r="C31" s="1130"/>
      <c r="D31" s="1130"/>
      <c r="E31" s="1130"/>
      <c r="F31" s="1130"/>
      <c r="G31" s="1130"/>
      <c r="H31" s="1130"/>
      <c r="I31" s="1130"/>
      <c r="J31" s="1130"/>
      <c r="K31" s="1130"/>
      <c r="L31" s="1130"/>
      <c r="M31" s="1130"/>
      <c r="N31" s="1130"/>
      <c r="O31" s="1115" t="s">
        <v>1585</v>
      </c>
      <c r="P31" s="1116">
        <f>SUM(P29:S30)</f>
        <v>0</v>
      </c>
      <c r="Q31" s="1116"/>
      <c r="R31" s="1116"/>
      <c r="S31" s="1116"/>
      <c r="T31" s="1116">
        <f>SUM(T29:W30)</f>
        <v>1000</v>
      </c>
      <c r="U31" s="1116"/>
      <c r="V31" s="1116"/>
      <c r="W31" s="1116"/>
      <c r="X31" s="1116">
        <f>SUM(X29:AA30)</f>
        <v>0</v>
      </c>
      <c r="Y31" s="1116"/>
      <c r="Z31" s="1116"/>
      <c r="AA31" s="1116"/>
      <c r="AB31" s="1116">
        <f>SUM(AB29:AE30)</f>
        <v>0</v>
      </c>
      <c r="AC31" s="1116"/>
      <c r="AD31" s="1116"/>
      <c r="AE31" s="1116"/>
      <c r="AF31" s="1116">
        <f>SUM(AF29:AI30)</f>
        <v>0</v>
      </c>
      <c r="AG31" s="1116"/>
      <c r="AH31" s="1116"/>
      <c r="AI31" s="1116"/>
      <c r="AJ31" s="1116">
        <f>SUM(AJ29:AM30)</f>
        <v>0</v>
      </c>
      <c r="AK31" s="1116"/>
      <c r="AL31" s="1116"/>
      <c r="AM31" s="1116"/>
      <c r="AN31" s="1116">
        <f>SUM(AN29:AQ30)</f>
        <v>0</v>
      </c>
      <c r="AO31" s="1116"/>
      <c r="AP31" s="1116"/>
      <c r="AQ31" s="1116"/>
      <c r="AR31" s="1116">
        <f>SUM(AR29:AU30)</f>
        <v>0</v>
      </c>
      <c r="AS31" s="1116"/>
      <c r="AT31" s="1116"/>
      <c r="AU31" s="1116"/>
      <c r="AV31" s="1116">
        <f>SUM(AV29:AY30)</f>
        <v>128000</v>
      </c>
      <c r="AW31" s="1116"/>
      <c r="AX31" s="1116"/>
      <c r="AY31" s="1116"/>
    </row>
    <row r="32" spans="1:51" s="1129" customFormat="1" ht="25.5" customHeight="1">
      <c r="A32" s="1131" t="s">
        <v>767</v>
      </c>
      <c r="B32" s="1131"/>
      <c r="C32" s="1131"/>
      <c r="D32" s="1131"/>
      <c r="E32" s="1131"/>
      <c r="F32" s="1131"/>
      <c r="G32" s="1131"/>
      <c r="H32" s="1131"/>
      <c r="I32" s="1131"/>
      <c r="J32" s="1131"/>
      <c r="K32" s="1131"/>
      <c r="L32" s="1131"/>
      <c r="M32" s="1131"/>
      <c r="N32" s="1131"/>
      <c r="O32" s="1111" t="s">
        <v>1587</v>
      </c>
      <c r="P32" s="1122" t="s">
        <v>1853</v>
      </c>
      <c r="Q32" s="1123"/>
      <c r="R32" s="1123"/>
      <c r="S32" s="1123"/>
      <c r="T32" s="1122" t="s">
        <v>1853</v>
      </c>
      <c r="U32" s="1123"/>
      <c r="V32" s="1123"/>
      <c r="W32" s="1123"/>
      <c r="X32" s="1122" t="s">
        <v>1853</v>
      </c>
      <c r="Y32" s="1123"/>
      <c r="Z32" s="1123"/>
      <c r="AA32" s="1123"/>
      <c r="AB32" s="1122" t="s">
        <v>1853</v>
      </c>
      <c r="AC32" s="1123"/>
      <c r="AD32" s="1123"/>
      <c r="AE32" s="1123"/>
      <c r="AF32" s="1122" t="s">
        <v>1853</v>
      </c>
      <c r="AG32" s="1123"/>
      <c r="AH32" s="1123"/>
      <c r="AI32" s="1123"/>
      <c r="AJ32" s="1122" t="s">
        <v>1853</v>
      </c>
      <c r="AK32" s="1123"/>
      <c r="AL32" s="1123"/>
      <c r="AM32" s="1123"/>
      <c r="AN32" s="1122" t="s">
        <v>1853</v>
      </c>
      <c r="AO32" s="1123"/>
      <c r="AP32" s="1123"/>
      <c r="AQ32" s="1123"/>
      <c r="AR32" s="1122" t="s">
        <v>1853</v>
      </c>
      <c r="AS32" s="1123"/>
      <c r="AT32" s="1123"/>
      <c r="AU32" s="1123"/>
      <c r="AV32" s="1122" t="s">
        <v>1853</v>
      </c>
      <c r="AW32" s="1123"/>
      <c r="AX32" s="1123"/>
      <c r="AY32" s="1123"/>
    </row>
    <row r="33" spans="1:51" s="1129" customFormat="1" ht="27" customHeight="1">
      <c r="A33" s="1131" t="s">
        <v>768</v>
      </c>
      <c r="B33" s="1131"/>
      <c r="C33" s="1131"/>
      <c r="D33" s="1131"/>
      <c r="E33" s="1131"/>
      <c r="F33" s="1131"/>
      <c r="G33" s="1131"/>
      <c r="H33" s="1131"/>
      <c r="I33" s="1131"/>
      <c r="J33" s="1131"/>
      <c r="K33" s="1131"/>
      <c r="L33" s="1131"/>
      <c r="M33" s="1131"/>
      <c r="N33" s="1131"/>
      <c r="O33" s="1111" t="s">
        <v>1589</v>
      </c>
      <c r="P33" s="1122" t="s">
        <v>1853</v>
      </c>
      <c r="Q33" s="1123"/>
      <c r="R33" s="1123"/>
      <c r="S33" s="1123"/>
      <c r="T33" s="1122" t="s">
        <v>1853</v>
      </c>
      <c r="U33" s="1123"/>
      <c r="V33" s="1123"/>
      <c r="W33" s="1123"/>
      <c r="X33" s="1122" t="s">
        <v>1853</v>
      </c>
      <c r="Y33" s="1123"/>
      <c r="Z33" s="1123"/>
      <c r="AA33" s="1123"/>
      <c r="AB33" s="1122" t="s">
        <v>1853</v>
      </c>
      <c r="AC33" s="1123"/>
      <c r="AD33" s="1123"/>
      <c r="AE33" s="1123"/>
      <c r="AF33" s="1122" t="s">
        <v>1853</v>
      </c>
      <c r="AG33" s="1123"/>
      <c r="AH33" s="1123"/>
      <c r="AI33" s="1123"/>
      <c r="AJ33" s="1122" t="s">
        <v>1853</v>
      </c>
      <c r="AK33" s="1123"/>
      <c r="AL33" s="1123"/>
      <c r="AM33" s="1123"/>
      <c r="AN33" s="1122" t="s">
        <v>1853</v>
      </c>
      <c r="AO33" s="1123"/>
      <c r="AP33" s="1123"/>
      <c r="AQ33" s="1123"/>
      <c r="AR33" s="1122" t="s">
        <v>1853</v>
      </c>
      <c r="AS33" s="1123"/>
      <c r="AT33" s="1123"/>
      <c r="AU33" s="1123"/>
      <c r="AV33" s="1122" t="s">
        <v>1853</v>
      </c>
      <c r="AW33" s="1123"/>
      <c r="AX33" s="1123"/>
      <c r="AY33" s="1123"/>
    </row>
    <row r="34" spans="1:51" s="1129" customFormat="1" ht="39" customHeight="1">
      <c r="A34" s="1131" t="s">
        <v>769</v>
      </c>
      <c r="B34" s="1131"/>
      <c r="C34" s="1131"/>
      <c r="D34" s="1131"/>
      <c r="E34" s="1131"/>
      <c r="F34" s="1131"/>
      <c r="G34" s="1131"/>
      <c r="H34" s="1131"/>
      <c r="I34" s="1131"/>
      <c r="J34" s="1131"/>
      <c r="K34" s="1131"/>
      <c r="L34" s="1131"/>
      <c r="M34" s="1131"/>
      <c r="N34" s="1131"/>
      <c r="O34" s="1111" t="s">
        <v>1591</v>
      </c>
      <c r="P34" s="1122" t="s">
        <v>1853</v>
      </c>
      <c r="Q34" s="1123"/>
      <c r="R34" s="1123"/>
      <c r="S34" s="1123"/>
      <c r="T34" s="1122" t="s">
        <v>1853</v>
      </c>
      <c r="U34" s="1123"/>
      <c r="V34" s="1123"/>
      <c r="W34" s="1123"/>
      <c r="X34" s="1122" t="s">
        <v>1853</v>
      </c>
      <c r="Y34" s="1123"/>
      <c r="Z34" s="1123"/>
      <c r="AA34" s="1123"/>
      <c r="AB34" s="1122" t="s">
        <v>1853</v>
      </c>
      <c r="AC34" s="1123"/>
      <c r="AD34" s="1123"/>
      <c r="AE34" s="1123"/>
      <c r="AF34" s="1122" t="s">
        <v>1853</v>
      </c>
      <c r="AG34" s="1123"/>
      <c r="AH34" s="1123"/>
      <c r="AI34" s="1123"/>
      <c r="AJ34" s="1122" t="s">
        <v>1853</v>
      </c>
      <c r="AK34" s="1123"/>
      <c r="AL34" s="1123"/>
      <c r="AM34" s="1123"/>
      <c r="AN34" s="1122" t="s">
        <v>1853</v>
      </c>
      <c r="AO34" s="1123"/>
      <c r="AP34" s="1123"/>
      <c r="AQ34" s="1123"/>
      <c r="AR34" s="1122" t="s">
        <v>1853</v>
      </c>
      <c r="AS34" s="1123"/>
      <c r="AT34" s="1123"/>
      <c r="AU34" s="1123"/>
      <c r="AV34" s="1122" t="s">
        <v>1853</v>
      </c>
      <c r="AW34" s="1123"/>
      <c r="AX34" s="1123"/>
      <c r="AY34" s="1123"/>
    </row>
    <row r="35" spans="1:51" s="1129" customFormat="1" ht="42" customHeight="1">
      <c r="A35" s="1131" t="s">
        <v>770</v>
      </c>
      <c r="B35" s="1131"/>
      <c r="C35" s="1131"/>
      <c r="D35" s="1131"/>
      <c r="E35" s="1131"/>
      <c r="F35" s="1131"/>
      <c r="G35" s="1131"/>
      <c r="H35" s="1131"/>
      <c r="I35" s="1131"/>
      <c r="J35" s="1131"/>
      <c r="K35" s="1131"/>
      <c r="L35" s="1131"/>
      <c r="M35" s="1131"/>
      <c r="N35" s="1131"/>
      <c r="O35" s="1111" t="s">
        <v>1594</v>
      </c>
      <c r="P35" s="1122" t="s">
        <v>1853</v>
      </c>
      <c r="Q35" s="1123"/>
      <c r="R35" s="1123"/>
      <c r="S35" s="1123"/>
      <c r="T35" s="1122" t="s">
        <v>1853</v>
      </c>
      <c r="U35" s="1123"/>
      <c r="V35" s="1123"/>
      <c r="W35" s="1123"/>
      <c r="X35" s="1122" t="s">
        <v>1853</v>
      </c>
      <c r="Y35" s="1123"/>
      <c r="Z35" s="1123"/>
      <c r="AA35" s="1123"/>
      <c r="AB35" s="1122" t="s">
        <v>1853</v>
      </c>
      <c r="AC35" s="1123"/>
      <c r="AD35" s="1123"/>
      <c r="AE35" s="1123"/>
      <c r="AF35" s="1122" t="s">
        <v>1853</v>
      </c>
      <c r="AG35" s="1123"/>
      <c r="AH35" s="1123"/>
      <c r="AI35" s="1123"/>
      <c r="AJ35" s="1122" t="s">
        <v>1853</v>
      </c>
      <c r="AK35" s="1123"/>
      <c r="AL35" s="1123"/>
      <c r="AM35" s="1123"/>
      <c r="AN35" s="1122" t="s">
        <v>1853</v>
      </c>
      <c r="AO35" s="1123"/>
      <c r="AP35" s="1123"/>
      <c r="AQ35" s="1123"/>
      <c r="AR35" s="1122" t="s">
        <v>1853</v>
      </c>
      <c r="AS35" s="1123"/>
      <c r="AT35" s="1123"/>
      <c r="AU35" s="1123"/>
      <c r="AV35" s="1122" t="s">
        <v>1853</v>
      </c>
      <c r="AW35" s="1123"/>
      <c r="AX35" s="1123"/>
      <c r="AY35" s="1123"/>
    </row>
    <row r="36" spans="1:51" s="1129" customFormat="1" ht="25.5" customHeight="1">
      <c r="A36" s="1131" t="s">
        <v>771</v>
      </c>
      <c r="B36" s="1131"/>
      <c r="C36" s="1131"/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11" t="s">
        <v>1596</v>
      </c>
      <c r="P36" s="1122" t="s">
        <v>1853</v>
      </c>
      <c r="Q36" s="1123"/>
      <c r="R36" s="1123"/>
      <c r="S36" s="1123"/>
      <c r="T36" s="1122" t="s">
        <v>1853</v>
      </c>
      <c r="U36" s="1123"/>
      <c r="V36" s="1123"/>
      <c r="W36" s="1123"/>
      <c r="X36" s="1122" t="s">
        <v>1853</v>
      </c>
      <c r="Y36" s="1123"/>
      <c r="Z36" s="1123"/>
      <c r="AA36" s="1123"/>
      <c r="AB36" s="1122" t="s">
        <v>1853</v>
      </c>
      <c r="AC36" s="1123"/>
      <c r="AD36" s="1123"/>
      <c r="AE36" s="1123"/>
      <c r="AF36" s="1122" t="s">
        <v>1853</v>
      </c>
      <c r="AG36" s="1123"/>
      <c r="AH36" s="1123"/>
      <c r="AI36" s="1123"/>
      <c r="AJ36" s="1122" t="s">
        <v>1853</v>
      </c>
      <c r="AK36" s="1123"/>
      <c r="AL36" s="1123"/>
      <c r="AM36" s="1123"/>
      <c r="AN36" s="1122" t="s">
        <v>1853</v>
      </c>
      <c r="AO36" s="1123"/>
      <c r="AP36" s="1123"/>
      <c r="AQ36" s="1123"/>
      <c r="AR36" s="1122" t="s">
        <v>1853</v>
      </c>
      <c r="AS36" s="1123"/>
      <c r="AT36" s="1123"/>
      <c r="AU36" s="1123"/>
      <c r="AV36" s="1122" t="s">
        <v>1853</v>
      </c>
      <c r="AW36" s="1123"/>
      <c r="AX36" s="1123"/>
      <c r="AY36" s="1123"/>
    </row>
    <row r="37" spans="1:51" s="1129" customFormat="1" ht="25.5" customHeight="1">
      <c r="A37" s="1131" t="s">
        <v>772</v>
      </c>
      <c r="B37" s="1131"/>
      <c r="C37" s="1131"/>
      <c r="D37" s="1131"/>
      <c r="E37" s="1131"/>
      <c r="F37" s="1131"/>
      <c r="G37" s="1131"/>
      <c r="H37" s="1131"/>
      <c r="I37" s="1131"/>
      <c r="J37" s="1131"/>
      <c r="K37" s="1131"/>
      <c r="L37" s="1131"/>
      <c r="M37" s="1131"/>
      <c r="N37" s="1131"/>
      <c r="O37" s="1111" t="s">
        <v>1598</v>
      </c>
      <c r="P37" s="1122" t="s">
        <v>1853</v>
      </c>
      <c r="Q37" s="1123"/>
      <c r="R37" s="1123"/>
      <c r="S37" s="1123"/>
      <c r="T37" s="1122" t="s">
        <v>1853</v>
      </c>
      <c r="U37" s="1123"/>
      <c r="V37" s="1123"/>
      <c r="W37" s="1123"/>
      <c r="X37" s="1122" t="s">
        <v>1853</v>
      </c>
      <c r="Y37" s="1123"/>
      <c r="Z37" s="1123"/>
      <c r="AA37" s="1123"/>
      <c r="AB37" s="1122" t="s">
        <v>1853</v>
      </c>
      <c r="AC37" s="1123"/>
      <c r="AD37" s="1123"/>
      <c r="AE37" s="1123"/>
      <c r="AF37" s="1122" t="s">
        <v>1853</v>
      </c>
      <c r="AG37" s="1123"/>
      <c r="AH37" s="1123"/>
      <c r="AI37" s="1123"/>
      <c r="AJ37" s="1122" t="s">
        <v>1853</v>
      </c>
      <c r="AK37" s="1123"/>
      <c r="AL37" s="1123"/>
      <c r="AM37" s="1123"/>
      <c r="AN37" s="1122" t="s">
        <v>1853</v>
      </c>
      <c r="AO37" s="1123"/>
      <c r="AP37" s="1123"/>
      <c r="AQ37" s="1123"/>
      <c r="AR37" s="1122" t="s">
        <v>1853</v>
      </c>
      <c r="AS37" s="1123"/>
      <c r="AT37" s="1123"/>
      <c r="AU37" s="1123"/>
      <c r="AV37" s="1122" t="s">
        <v>1853</v>
      </c>
      <c r="AW37" s="1123"/>
      <c r="AX37" s="1123"/>
      <c r="AY37" s="1123"/>
    </row>
    <row r="38" spans="1:51" s="1129" customFormat="1" ht="25.5" customHeight="1">
      <c r="A38" s="1131" t="s">
        <v>773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11" t="s">
        <v>1600</v>
      </c>
      <c r="P38" s="1122" t="s">
        <v>1853</v>
      </c>
      <c r="Q38" s="1123"/>
      <c r="R38" s="1123"/>
      <c r="S38" s="1123"/>
      <c r="T38" s="1122" t="s">
        <v>1853</v>
      </c>
      <c r="U38" s="1123"/>
      <c r="V38" s="1123"/>
      <c r="W38" s="1123"/>
      <c r="X38" s="1122" t="s">
        <v>1853</v>
      </c>
      <c r="Y38" s="1123"/>
      <c r="Z38" s="1123"/>
      <c r="AA38" s="1123"/>
      <c r="AB38" s="1122" t="s">
        <v>1853</v>
      </c>
      <c r="AC38" s="1123"/>
      <c r="AD38" s="1123"/>
      <c r="AE38" s="1123"/>
      <c r="AF38" s="1122" t="s">
        <v>1853</v>
      </c>
      <c r="AG38" s="1123"/>
      <c r="AH38" s="1123"/>
      <c r="AI38" s="1123"/>
      <c r="AJ38" s="1122" t="s">
        <v>1853</v>
      </c>
      <c r="AK38" s="1123"/>
      <c r="AL38" s="1123"/>
      <c r="AM38" s="1123"/>
      <c r="AN38" s="1122" t="s">
        <v>1853</v>
      </c>
      <c r="AO38" s="1123"/>
      <c r="AP38" s="1123"/>
      <c r="AQ38" s="1123"/>
      <c r="AR38" s="1122" t="s">
        <v>1853</v>
      </c>
      <c r="AS38" s="1123"/>
      <c r="AT38" s="1123"/>
      <c r="AU38" s="1123"/>
      <c r="AV38" s="1122" t="s">
        <v>1853</v>
      </c>
      <c r="AW38" s="1123"/>
      <c r="AX38" s="1123"/>
      <c r="AY38" s="1123"/>
    </row>
    <row r="39" spans="1:51" s="1129" customFormat="1" ht="25.5" customHeight="1">
      <c r="A39" s="1131" t="s">
        <v>774</v>
      </c>
      <c r="B39" s="1131"/>
      <c r="C39" s="1131"/>
      <c r="D39" s="1131"/>
      <c r="E39" s="1131"/>
      <c r="F39" s="1131"/>
      <c r="G39" s="1131"/>
      <c r="H39" s="1131"/>
      <c r="I39" s="1131"/>
      <c r="J39" s="1131"/>
      <c r="K39" s="1131"/>
      <c r="L39" s="1131"/>
      <c r="M39" s="1131"/>
      <c r="N39" s="1131"/>
      <c r="O39" s="1111" t="s">
        <v>1602</v>
      </c>
      <c r="P39" s="1122" t="s">
        <v>1853</v>
      </c>
      <c r="Q39" s="1123"/>
      <c r="R39" s="1123"/>
      <c r="S39" s="1123"/>
      <c r="T39" s="1122" t="s">
        <v>1853</v>
      </c>
      <c r="U39" s="1123"/>
      <c r="V39" s="1123"/>
      <c r="W39" s="1123"/>
      <c r="X39" s="1122" t="s">
        <v>1853</v>
      </c>
      <c r="Y39" s="1123"/>
      <c r="Z39" s="1123"/>
      <c r="AA39" s="1123"/>
      <c r="AB39" s="1122" t="s">
        <v>1853</v>
      </c>
      <c r="AC39" s="1123"/>
      <c r="AD39" s="1123"/>
      <c r="AE39" s="1123"/>
      <c r="AF39" s="1122" t="s">
        <v>1853</v>
      </c>
      <c r="AG39" s="1123"/>
      <c r="AH39" s="1123"/>
      <c r="AI39" s="1123"/>
      <c r="AJ39" s="1122" t="s">
        <v>1853</v>
      </c>
      <c r="AK39" s="1123"/>
      <c r="AL39" s="1123"/>
      <c r="AM39" s="1123"/>
      <c r="AN39" s="1122" t="s">
        <v>1853</v>
      </c>
      <c r="AO39" s="1123"/>
      <c r="AP39" s="1123"/>
      <c r="AQ39" s="1123"/>
      <c r="AR39" s="1122" t="s">
        <v>1853</v>
      </c>
      <c r="AS39" s="1123"/>
      <c r="AT39" s="1123"/>
      <c r="AU39" s="1123"/>
      <c r="AV39" s="1122" t="s">
        <v>1853</v>
      </c>
      <c r="AW39" s="1123"/>
      <c r="AX39" s="1123"/>
      <c r="AY39" s="1123"/>
    </row>
    <row r="40" spans="1:51" s="1129" customFormat="1" ht="25.5" customHeight="1">
      <c r="A40" s="1131" t="s">
        <v>775</v>
      </c>
      <c r="B40" s="1131"/>
      <c r="C40" s="1131"/>
      <c r="D40" s="1131"/>
      <c r="E40" s="1131"/>
      <c r="F40" s="1131"/>
      <c r="G40" s="1131"/>
      <c r="H40" s="1131"/>
      <c r="I40" s="1131"/>
      <c r="J40" s="1131"/>
      <c r="K40" s="1131"/>
      <c r="L40" s="1131"/>
      <c r="M40" s="1131"/>
      <c r="N40" s="1131"/>
      <c r="O40" s="1111" t="s">
        <v>1604</v>
      </c>
      <c r="P40" s="1122" t="s">
        <v>1853</v>
      </c>
      <c r="Q40" s="1123"/>
      <c r="R40" s="1123"/>
      <c r="S40" s="1123"/>
      <c r="T40" s="1122" t="s">
        <v>1853</v>
      </c>
      <c r="U40" s="1123"/>
      <c r="V40" s="1123"/>
      <c r="W40" s="1123"/>
      <c r="X40" s="1122" t="s">
        <v>1853</v>
      </c>
      <c r="Y40" s="1123"/>
      <c r="Z40" s="1123"/>
      <c r="AA40" s="1123"/>
      <c r="AB40" s="1122" t="s">
        <v>1853</v>
      </c>
      <c r="AC40" s="1123"/>
      <c r="AD40" s="1123"/>
      <c r="AE40" s="1123"/>
      <c r="AF40" s="1122" t="s">
        <v>1853</v>
      </c>
      <c r="AG40" s="1123"/>
      <c r="AH40" s="1123"/>
      <c r="AI40" s="1123"/>
      <c r="AJ40" s="1122" t="s">
        <v>1853</v>
      </c>
      <c r="AK40" s="1123"/>
      <c r="AL40" s="1123"/>
      <c r="AM40" s="1123"/>
      <c r="AN40" s="1122" t="s">
        <v>1853</v>
      </c>
      <c r="AO40" s="1123"/>
      <c r="AP40" s="1123"/>
      <c r="AQ40" s="1123"/>
      <c r="AR40" s="1122" t="s">
        <v>1853</v>
      </c>
      <c r="AS40" s="1123"/>
      <c r="AT40" s="1123"/>
      <c r="AU40" s="1123"/>
      <c r="AV40" s="1122" t="s">
        <v>1853</v>
      </c>
      <c r="AW40" s="1123"/>
      <c r="AX40" s="1123"/>
      <c r="AY40" s="1123"/>
    </row>
    <row r="41" spans="1:51" s="1127" customFormat="1" ht="26.25" customHeight="1">
      <c r="A41" s="1132" t="s">
        <v>1420</v>
      </c>
      <c r="B41" s="1132"/>
      <c r="C41" s="1132"/>
      <c r="D41" s="1132"/>
      <c r="E41" s="1132"/>
      <c r="F41" s="1132"/>
      <c r="G41" s="1132"/>
      <c r="H41" s="1132"/>
      <c r="I41" s="1132"/>
      <c r="J41" s="1132"/>
      <c r="K41" s="1132"/>
      <c r="L41" s="1132"/>
      <c r="M41" s="1132"/>
      <c r="N41" s="1132"/>
      <c r="O41" s="1115" t="s">
        <v>1606</v>
      </c>
      <c r="P41" s="1116"/>
      <c r="Q41" s="1116"/>
      <c r="R41" s="1116"/>
      <c r="S41" s="1116"/>
      <c r="T41" s="1116"/>
      <c r="U41" s="1116"/>
      <c r="V41" s="1116"/>
      <c r="W41" s="1116"/>
      <c r="X41" s="1116"/>
      <c r="Y41" s="1116"/>
      <c r="Z41" s="1116"/>
      <c r="AA41" s="1116"/>
      <c r="AB41" s="1116"/>
      <c r="AC41" s="1116"/>
      <c r="AD41" s="1116"/>
      <c r="AE41" s="1116"/>
      <c r="AF41" s="1116"/>
      <c r="AG41" s="1116"/>
      <c r="AH41" s="1116"/>
      <c r="AI41" s="1116"/>
      <c r="AJ41" s="1116"/>
      <c r="AK41" s="1116"/>
      <c r="AL41" s="1116"/>
      <c r="AM41" s="1116"/>
      <c r="AN41" s="1116"/>
      <c r="AO41" s="1116"/>
      <c r="AP41" s="1116"/>
      <c r="AQ41" s="1116"/>
      <c r="AR41" s="1116"/>
      <c r="AS41" s="1116"/>
      <c r="AT41" s="1116"/>
      <c r="AU41" s="1116"/>
      <c r="AV41" s="1116">
        <v>70999</v>
      </c>
      <c r="AW41" s="1116"/>
      <c r="AX41" s="1116"/>
      <c r="AY41" s="1116"/>
    </row>
    <row r="42" spans="1:51" s="1129" customFormat="1" ht="25.5" customHeight="1">
      <c r="A42" s="1131" t="s">
        <v>776</v>
      </c>
      <c r="B42" s="1131"/>
      <c r="C42" s="1131"/>
      <c r="D42" s="1131"/>
      <c r="E42" s="1131"/>
      <c r="F42" s="1131"/>
      <c r="G42" s="1131"/>
      <c r="H42" s="1131"/>
      <c r="I42" s="1131"/>
      <c r="J42" s="1131"/>
      <c r="K42" s="1131"/>
      <c r="L42" s="1131"/>
      <c r="M42" s="1131"/>
      <c r="N42" s="1131"/>
      <c r="O42" s="1111" t="s">
        <v>1608</v>
      </c>
      <c r="P42" s="1122" t="s">
        <v>1853</v>
      </c>
      <c r="Q42" s="1123"/>
      <c r="R42" s="1123"/>
      <c r="S42" s="1123"/>
      <c r="T42" s="1122" t="s">
        <v>1853</v>
      </c>
      <c r="U42" s="1123"/>
      <c r="V42" s="1123"/>
      <c r="W42" s="1123"/>
      <c r="X42" s="1122" t="s">
        <v>1853</v>
      </c>
      <c r="Y42" s="1123"/>
      <c r="Z42" s="1123"/>
      <c r="AA42" s="1123"/>
      <c r="AB42" s="1122" t="s">
        <v>1853</v>
      </c>
      <c r="AC42" s="1123"/>
      <c r="AD42" s="1123"/>
      <c r="AE42" s="1123"/>
      <c r="AF42" s="1122" t="s">
        <v>1853</v>
      </c>
      <c r="AG42" s="1123"/>
      <c r="AH42" s="1123"/>
      <c r="AI42" s="1123"/>
      <c r="AJ42" s="1122" t="s">
        <v>1853</v>
      </c>
      <c r="AK42" s="1123"/>
      <c r="AL42" s="1123"/>
      <c r="AM42" s="1123"/>
      <c r="AN42" s="1122" t="s">
        <v>1853</v>
      </c>
      <c r="AO42" s="1123"/>
      <c r="AP42" s="1123"/>
      <c r="AQ42" s="1123"/>
      <c r="AR42" s="1122" t="s">
        <v>1853</v>
      </c>
      <c r="AS42" s="1123"/>
      <c r="AT42" s="1123"/>
      <c r="AU42" s="1123"/>
      <c r="AV42" s="1122" t="s">
        <v>1853</v>
      </c>
      <c r="AW42" s="1123"/>
      <c r="AX42" s="1123"/>
      <c r="AY42" s="1123"/>
    </row>
    <row r="43" spans="1:51" s="1129" customFormat="1" ht="25.5" customHeight="1">
      <c r="A43" s="1131" t="s">
        <v>777</v>
      </c>
      <c r="B43" s="1131"/>
      <c r="C43" s="1131"/>
      <c r="D43" s="1131"/>
      <c r="E43" s="1131"/>
      <c r="F43" s="1131"/>
      <c r="G43" s="1131"/>
      <c r="H43" s="1131"/>
      <c r="I43" s="1131"/>
      <c r="J43" s="1131"/>
      <c r="K43" s="1131"/>
      <c r="L43" s="1131"/>
      <c r="M43" s="1131"/>
      <c r="N43" s="1131"/>
      <c r="O43" s="1111" t="s">
        <v>1610</v>
      </c>
      <c r="P43" s="1122" t="s">
        <v>1853</v>
      </c>
      <c r="Q43" s="1123"/>
      <c r="R43" s="1123"/>
      <c r="S43" s="1123"/>
      <c r="T43" s="1122" t="s">
        <v>1853</v>
      </c>
      <c r="U43" s="1123"/>
      <c r="V43" s="1123"/>
      <c r="W43" s="1123"/>
      <c r="X43" s="1122" t="s">
        <v>1853</v>
      </c>
      <c r="Y43" s="1123"/>
      <c r="Z43" s="1123"/>
      <c r="AA43" s="1123"/>
      <c r="AB43" s="1122" t="s">
        <v>1853</v>
      </c>
      <c r="AC43" s="1123"/>
      <c r="AD43" s="1123"/>
      <c r="AE43" s="1123"/>
      <c r="AF43" s="1122" t="s">
        <v>1853</v>
      </c>
      <c r="AG43" s="1123"/>
      <c r="AH43" s="1123"/>
      <c r="AI43" s="1123"/>
      <c r="AJ43" s="1122" t="s">
        <v>1853</v>
      </c>
      <c r="AK43" s="1123"/>
      <c r="AL43" s="1123"/>
      <c r="AM43" s="1123"/>
      <c r="AN43" s="1122" t="s">
        <v>1853</v>
      </c>
      <c r="AO43" s="1123"/>
      <c r="AP43" s="1123"/>
      <c r="AQ43" s="1123"/>
      <c r="AR43" s="1122" t="s">
        <v>1853</v>
      </c>
      <c r="AS43" s="1123"/>
      <c r="AT43" s="1123"/>
      <c r="AU43" s="1123"/>
      <c r="AV43" s="1122" t="s">
        <v>1853</v>
      </c>
      <c r="AW43" s="1123"/>
      <c r="AX43" s="1123"/>
      <c r="AY43" s="1123"/>
    </row>
    <row r="44" spans="1:51" s="1129" customFormat="1" ht="38.25" customHeight="1">
      <c r="A44" s="1131" t="s">
        <v>778</v>
      </c>
      <c r="B44" s="1131"/>
      <c r="C44" s="1131"/>
      <c r="D44" s="1131"/>
      <c r="E44" s="1131"/>
      <c r="F44" s="1131"/>
      <c r="G44" s="1131"/>
      <c r="H44" s="1131"/>
      <c r="I44" s="1131"/>
      <c r="J44" s="1131"/>
      <c r="K44" s="1131"/>
      <c r="L44" s="1131"/>
      <c r="M44" s="1131"/>
      <c r="N44" s="1131"/>
      <c r="O44" s="1111" t="s">
        <v>1612</v>
      </c>
      <c r="P44" s="1122" t="s">
        <v>1853</v>
      </c>
      <c r="Q44" s="1123"/>
      <c r="R44" s="1123"/>
      <c r="S44" s="1123"/>
      <c r="T44" s="1122" t="s">
        <v>1853</v>
      </c>
      <c r="U44" s="1123"/>
      <c r="V44" s="1123"/>
      <c r="W44" s="1123"/>
      <c r="X44" s="1122" t="s">
        <v>1853</v>
      </c>
      <c r="Y44" s="1123"/>
      <c r="Z44" s="1123"/>
      <c r="AA44" s="1123"/>
      <c r="AB44" s="1122" t="s">
        <v>1853</v>
      </c>
      <c r="AC44" s="1123"/>
      <c r="AD44" s="1123"/>
      <c r="AE44" s="1123"/>
      <c r="AF44" s="1122" t="s">
        <v>1853</v>
      </c>
      <c r="AG44" s="1123"/>
      <c r="AH44" s="1123"/>
      <c r="AI44" s="1123"/>
      <c r="AJ44" s="1122" t="s">
        <v>1853</v>
      </c>
      <c r="AK44" s="1123"/>
      <c r="AL44" s="1123"/>
      <c r="AM44" s="1123"/>
      <c r="AN44" s="1122" t="s">
        <v>1853</v>
      </c>
      <c r="AO44" s="1123"/>
      <c r="AP44" s="1123"/>
      <c r="AQ44" s="1123"/>
      <c r="AR44" s="1122" t="s">
        <v>1853</v>
      </c>
      <c r="AS44" s="1123"/>
      <c r="AT44" s="1123"/>
      <c r="AU44" s="1123"/>
      <c r="AV44" s="1122" t="s">
        <v>1853</v>
      </c>
      <c r="AW44" s="1123"/>
      <c r="AX44" s="1123"/>
      <c r="AY44" s="1123"/>
    </row>
    <row r="45" spans="1:51" s="1129" customFormat="1" ht="31.5" customHeight="1">
      <c r="A45" s="1131" t="s">
        <v>779</v>
      </c>
      <c r="B45" s="1131"/>
      <c r="C45" s="1131"/>
      <c r="D45" s="1131"/>
      <c r="E45" s="1131"/>
      <c r="F45" s="1131"/>
      <c r="G45" s="1131"/>
      <c r="H45" s="1131"/>
      <c r="I45" s="1131"/>
      <c r="J45" s="1131"/>
      <c r="K45" s="1131"/>
      <c r="L45" s="1131"/>
      <c r="M45" s="1131"/>
      <c r="N45" s="1131"/>
      <c r="O45" s="1111" t="s">
        <v>1614</v>
      </c>
      <c r="P45" s="1122" t="s">
        <v>1853</v>
      </c>
      <c r="Q45" s="1123"/>
      <c r="R45" s="1123"/>
      <c r="S45" s="1123"/>
      <c r="T45" s="1122" t="s">
        <v>1853</v>
      </c>
      <c r="U45" s="1123"/>
      <c r="V45" s="1123"/>
      <c r="W45" s="1123"/>
      <c r="X45" s="1122" t="s">
        <v>1853</v>
      </c>
      <c r="Y45" s="1123"/>
      <c r="Z45" s="1123"/>
      <c r="AA45" s="1123"/>
      <c r="AB45" s="1122" t="s">
        <v>1853</v>
      </c>
      <c r="AC45" s="1123"/>
      <c r="AD45" s="1123"/>
      <c r="AE45" s="1123"/>
      <c r="AF45" s="1122" t="s">
        <v>1853</v>
      </c>
      <c r="AG45" s="1123"/>
      <c r="AH45" s="1123"/>
      <c r="AI45" s="1123"/>
      <c r="AJ45" s="1122" t="s">
        <v>1853</v>
      </c>
      <c r="AK45" s="1123"/>
      <c r="AL45" s="1123"/>
      <c r="AM45" s="1123"/>
      <c r="AN45" s="1122" t="s">
        <v>1853</v>
      </c>
      <c r="AO45" s="1123"/>
      <c r="AP45" s="1123"/>
      <c r="AQ45" s="1123"/>
      <c r="AR45" s="1122" t="s">
        <v>1853</v>
      </c>
      <c r="AS45" s="1123"/>
      <c r="AT45" s="1123"/>
      <c r="AU45" s="1123"/>
      <c r="AV45" s="1122" t="s">
        <v>1853</v>
      </c>
      <c r="AW45" s="1123"/>
      <c r="AX45" s="1123"/>
      <c r="AY45" s="1123"/>
    </row>
    <row r="46" spans="1:51" s="1129" customFormat="1" ht="27.75" customHeight="1">
      <c r="A46" s="1131" t="s">
        <v>780</v>
      </c>
      <c r="B46" s="1131"/>
      <c r="C46" s="1131"/>
      <c r="D46" s="1131"/>
      <c r="E46" s="1131"/>
      <c r="F46" s="1131"/>
      <c r="G46" s="1131"/>
      <c r="H46" s="1131"/>
      <c r="I46" s="1131"/>
      <c r="J46" s="1131"/>
      <c r="K46" s="1131"/>
      <c r="L46" s="1131"/>
      <c r="M46" s="1131"/>
      <c r="N46" s="1131"/>
      <c r="O46" s="1111" t="s">
        <v>1616</v>
      </c>
      <c r="P46" s="1122" t="s">
        <v>1853</v>
      </c>
      <c r="Q46" s="1123"/>
      <c r="R46" s="1123"/>
      <c r="S46" s="1123"/>
      <c r="T46" s="1122" t="s">
        <v>1853</v>
      </c>
      <c r="U46" s="1123"/>
      <c r="V46" s="1123"/>
      <c r="W46" s="1123"/>
      <c r="X46" s="1122" t="s">
        <v>1853</v>
      </c>
      <c r="Y46" s="1123"/>
      <c r="Z46" s="1123"/>
      <c r="AA46" s="1123"/>
      <c r="AB46" s="1122" t="s">
        <v>1853</v>
      </c>
      <c r="AC46" s="1123"/>
      <c r="AD46" s="1123"/>
      <c r="AE46" s="1123"/>
      <c r="AF46" s="1122" t="s">
        <v>1853</v>
      </c>
      <c r="AG46" s="1123"/>
      <c r="AH46" s="1123"/>
      <c r="AI46" s="1123"/>
      <c r="AJ46" s="1122" t="s">
        <v>1853</v>
      </c>
      <c r="AK46" s="1123"/>
      <c r="AL46" s="1123"/>
      <c r="AM46" s="1123"/>
      <c r="AN46" s="1122" t="s">
        <v>1853</v>
      </c>
      <c r="AO46" s="1123"/>
      <c r="AP46" s="1123"/>
      <c r="AQ46" s="1123"/>
      <c r="AR46" s="1122" t="s">
        <v>1853</v>
      </c>
      <c r="AS46" s="1123"/>
      <c r="AT46" s="1123"/>
      <c r="AU46" s="1123"/>
      <c r="AV46" s="1122" t="s">
        <v>1853</v>
      </c>
      <c r="AW46" s="1123"/>
      <c r="AX46" s="1123"/>
      <c r="AY46" s="1123"/>
    </row>
    <row r="47" spans="1:51" s="1129" customFormat="1" ht="25.5" customHeight="1">
      <c r="A47" s="1131" t="s">
        <v>781</v>
      </c>
      <c r="B47" s="1131"/>
      <c r="C47" s="1131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11" t="s">
        <v>1618</v>
      </c>
      <c r="P47" s="1122" t="s">
        <v>1853</v>
      </c>
      <c r="Q47" s="1123"/>
      <c r="R47" s="1123"/>
      <c r="S47" s="1123"/>
      <c r="T47" s="1122" t="s">
        <v>1853</v>
      </c>
      <c r="U47" s="1123"/>
      <c r="V47" s="1123"/>
      <c r="W47" s="1123"/>
      <c r="X47" s="1122" t="s">
        <v>1853</v>
      </c>
      <c r="Y47" s="1123"/>
      <c r="Z47" s="1123"/>
      <c r="AA47" s="1123"/>
      <c r="AB47" s="1122" t="s">
        <v>1853</v>
      </c>
      <c r="AC47" s="1123"/>
      <c r="AD47" s="1123"/>
      <c r="AE47" s="1123"/>
      <c r="AF47" s="1122" t="s">
        <v>1853</v>
      </c>
      <c r="AG47" s="1123"/>
      <c r="AH47" s="1123"/>
      <c r="AI47" s="1123"/>
      <c r="AJ47" s="1122" t="s">
        <v>1853</v>
      </c>
      <c r="AK47" s="1123"/>
      <c r="AL47" s="1123"/>
      <c r="AM47" s="1123"/>
      <c r="AN47" s="1122" t="s">
        <v>1853</v>
      </c>
      <c r="AO47" s="1123"/>
      <c r="AP47" s="1123"/>
      <c r="AQ47" s="1123"/>
      <c r="AR47" s="1122" t="s">
        <v>1853</v>
      </c>
      <c r="AS47" s="1123"/>
      <c r="AT47" s="1123"/>
      <c r="AU47" s="1123"/>
      <c r="AV47" s="1122" t="s">
        <v>1853</v>
      </c>
      <c r="AW47" s="1123"/>
      <c r="AX47" s="1123"/>
      <c r="AY47" s="1123"/>
    </row>
    <row r="48" spans="1:51" s="1129" customFormat="1" ht="25.5" customHeight="1">
      <c r="A48" s="1131" t="s">
        <v>782</v>
      </c>
      <c r="B48" s="1131"/>
      <c r="C48" s="1131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1"/>
      <c r="O48" s="1111" t="s">
        <v>1620</v>
      </c>
      <c r="P48" s="1122" t="s">
        <v>1853</v>
      </c>
      <c r="Q48" s="1123"/>
      <c r="R48" s="1123"/>
      <c r="S48" s="1123"/>
      <c r="T48" s="1122" t="s">
        <v>1853</v>
      </c>
      <c r="U48" s="1123"/>
      <c r="V48" s="1123"/>
      <c r="W48" s="1123"/>
      <c r="X48" s="1122" t="s">
        <v>1853</v>
      </c>
      <c r="Y48" s="1123"/>
      <c r="Z48" s="1123"/>
      <c r="AA48" s="1123"/>
      <c r="AB48" s="1122" t="s">
        <v>1853</v>
      </c>
      <c r="AC48" s="1123"/>
      <c r="AD48" s="1123"/>
      <c r="AE48" s="1123"/>
      <c r="AF48" s="1122" t="s">
        <v>1853</v>
      </c>
      <c r="AG48" s="1123"/>
      <c r="AH48" s="1123"/>
      <c r="AI48" s="1123"/>
      <c r="AJ48" s="1122" t="s">
        <v>1853</v>
      </c>
      <c r="AK48" s="1123"/>
      <c r="AL48" s="1123"/>
      <c r="AM48" s="1123"/>
      <c r="AN48" s="1122" t="s">
        <v>1853</v>
      </c>
      <c r="AO48" s="1123"/>
      <c r="AP48" s="1123"/>
      <c r="AQ48" s="1123"/>
      <c r="AR48" s="1122" t="s">
        <v>1853</v>
      </c>
      <c r="AS48" s="1123"/>
      <c r="AT48" s="1123"/>
      <c r="AU48" s="1123"/>
      <c r="AV48" s="1122" t="s">
        <v>1853</v>
      </c>
      <c r="AW48" s="1123"/>
      <c r="AX48" s="1123"/>
      <c r="AY48" s="1123"/>
    </row>
    <row r="49" spans="1:51" s="1129" customFormat="1" ht="25.5" customHeight="1">
      <c r="A49" s="1131" t="s">
        <v>783</v>
      </c>
      <c r="B49" s="1131"/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11" t="s">
        <v>1622</v>
      </c>
      <c r="P49" s="1122" t="s">
        <v>1853</v>
      </c>
      <c r="Q49" s="1123"/>
      <c r="R49" s="1123"/>
      <c r="S49" s="1123"/>
      <c r="T49" s="1122" t="s">
        <v>1853</v>
      </c>
      <c r="U49" s="1123"/>
      <c r="V49" s="1123"/>
      <c r="W49" s="1123"/>
      <c r="X49" s="1122" t="s">
        <v>1853</v>
      </c>
      <c r="Y49" s="1123"/>
      <c r="Z49" s="1123"/>
      <c r="AA49" s="1123"/>
      <c r="AB49" s="1122" t="s">
        <v>1853</v>
      </c>
      <c r="AC49" s="1123"/>
      <c r="AD49" s="1123"/>
      <c r="AE49" s="1123"/>
      <c r="AF49" s="1122" t="s">
        <v>1853</v>
      </c>
      <c r="AG49" s="1123"/>
      <c r="AH49" s="1123"/>
      <c r="AI49" s="1123"/>
      <c r="AJ49" s="1122" t="s">
        <v>1853</v>
      </c>
      <c r="AK49" s="1123"/>
      <c r="AL49" s="1123"/>
      <c r="AM49" s="1123"/>
      <c r="AN49" s="1122" t="s">
        <v>1853</v>
      </c>
      <c r="AO49" s="1123"/>
      <c r="AP49" s="1123"/>
      <c r="AQ49" s="1123"/>
      <c r="AR49" s="1122" t="s">
        <v>1853</v>
      </c>
      <c r="AS49" s="1123"/>
      <c r="AT49" s="1123"/>
      <c r="AU49" s="1123"/>
      <c r="AV49" s="1122" t="s">
        <v>1853</v>
      </c>
      <c r="AW49" s="1123"/>
      <c r="AX49" s="1123"/>
      <c r="AY49" s="1123"/>
    </row>
    <row r="50" spans="1:51" s="1129" customFormat="1" ht="25.5" customHeight="1">
      <c r="A50" s="1131" t="s">
        <v>784</v>
      </c>
      <c r="B50" s="1131"/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1111" t="s">
        <v>1624</v>
      </c>
      <c r="P50" s="1122" t="s">
        <v>1853</v>
      </c>
      <c r="Q50" s="1123"/>
      <c r="R50" s="1123"/>
      <c r="S50" s="1123"/>
      <c r="T50" s="1122" t="s">
        <v>1853</v>
      </c>
      <c r="U50" s="1123"/>
      <c r="V50" s="1123"/>
      <c r="W50" s="1123"/>
      <c r="X50" s="1122" t="s">
        <v>1853</v>
      </c>
      <c r="Y50" s="1123"/>
      <c r="Z50" s="1123"/>
      <c r="AA50" s="1123"/>
      <c r="AB50" s="1122" t="s">
        <v>1853</v>
      </c>
      <c r="AC50" s="1123"/>
      <c r="AD50" s="1123"/>
      <c r="AE50" s="1123"/>
      <c r="AF50" s="1122" t="s">
        <v>1853</v>
      </c>
      <c r="AG50" s="1123"/>
      <c r="AH50" s="1123"/>
      <c r="AI50" s="1123"/>
      <c r="AJ50" s="1122" t="s">
        <v>1853</v>
      </c>
      <c r="AK50" s="1123"/>
      <c r="AL50" s="1123"/>
      <c r="AM50" s="1123"/>
      <c r="AN50" s="1122" t="s">
        <v>1853</v>
      </c>
      <c r="AO50" s="1123"/>
      <c r="AP50" s="1123"/>
      <c r="AQ50" s="1123"/>
      <c r="AR50" s="1122" t="s">
        <v>1853</v>
      </c>
      <c r="AS50" s="1123"/>
      <c r="AT50" s="1123"/>
      <c r="AU50" s="1123"/>
      <c r="AV50" s="1122" t="s">
        <v>1853</v>
      </c>
      <c r="AW50" s="1123"/>
      <c r="AX50" s="1123"/>
      <c r="AY50" s="1123"/>
    </row>
    <row r="51" spans="1:51" s="1133" customFormat="1" ht="26.25" customHeight="1">
      <c r="A51" s="1135" t="s">
        <v>1421</v>
      </c>
      <c r="B51" s="1135"/>
      <c r="C51" s="1135"/>
      <c r="D51" s="1135"/>
      <c r="E51" s="1135"/>
      <c r="F51" s="1135"/>
      <c r="G51" s="1135"/>
      <c r="H51" s="1135"/>
      <c r="I51" s="1135"/>
      <c r="J51" s="1135"/>
      <c r="K51" s="1135"/>
      <c r="L51" s="1135"/>
      <c r="M51" s="1135"/>
      <c r="N51" s="1135"/>
      <c r="O51" s="1136" t="s">
        <v>1626</v>
      </c>
      <c r="P51" s="1112"/>
      <c r="Q51" s="1112"/>
      <c r="R51" s="1112"/>
      <c r="S51" s="1112"/>
      <c r="T51" s="1112"/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2"/>
      <c r="AI51" s="1112"/>
      <c r="AJ51" s="1112"/>
      <c r="AK51" s="1112"/>
      <c r="AL51" s="1112"/>
      <c r="AM51" s="1112"/>
      <c r="AN51" s="1112"/>
      <c r="AO51" s="1112"/>
      <c r="AP51" s="1112"/>
      <c r="AQ51" s="1112"/>
      <c r="AR51" s="1112"/>
      <c r="AS51" s="1112"/>
      <c r="AT51" s="1112"/>
      <c r="AU51" s="1112"/>
      <c r="AV51" s="1112"/>
      <c r="AW51" s="1112"/>
      <c r="AX51" s="1112"/>
      <c r="AY51" s="1112"/>
    </row>
    <row r="52" spans="1:51" s="1127" customFormat="1" ht="27.75" customHeight="1">
      <c r="A52" s="1126" t="s">
        <v>1422</v>
      </c>
      <c r="B52" s="1126"/>
      <c r="C52" s="1126"/>
      <c r="D52" s="1126"/>
      <c r="E52" s="1126"/>
      <c r="F52" s="1126"/>
      <c r="G52" s="1126"/>
      <c r="H52" s="1126"/>
      <c r="I52" s="1126"/>
      <c r="J52" s="1126"/>
      <c r="K52" s="1126"/>
      <c r="L52" s="1126"/>
      <c r="M52" s="1126"/>
      <c r="N52" s="1126"/>
      <c r="O52" s="1115" t="s">
        <v>1628</v>
      </c>
      <c r="P52" s="1116"/>
      <c r="Q52" s="1116"/>
      <c r="R52" s="1116"/>
      <c r="S52" s="1116"/>
      <c r="T52" s="1116"/>
      <c r="U52" s="1116"/>
      <c r="V52" s="1116"/>
      <c r="W52" s="1116"/>
      <c r="X52" s="1116"/>
      <c r="Y52" s="1116"/>
      <c r="Z52" s="1116"/>
      <c r="AA52" s="1116"/>
      <c r="AB52" s="1116"/>
      <c r="AC52" s="1116"/>
      <c r="AD52" s="1116"/>
      <c r="AE52" s="1116"/>
      <c r="AF52" s="1116"/>
      <c r="AG52" s="1116"/>
      <c r="AH52" s="1116"/>
      <c r="AI52" s="1116"/>
      <c r="AJ52" s="1116"/>
      <c r="AK52" s="1116"/>
      <c r="AL52" s="1116"/>
      <c r="AM52" s="1116"/>
      <c r="AN52" s="1116"/>
      <c r="AO52" s="1116"/>
      <c r="AP52" s="1116"/>
      <c r="AQ52" s="1116"/>
      <c r="AR52" s="1116"/>
      <c r="AS52" s="1116"/>
      <c r="AT52" s="1116"/>
      <c r="AU52" s="1116"/>
      <c r="AV52" s="1116">
        <v>70999</v>
      </c>
      <c r="AW52" s="1116"/>
      <c r="AX52" s="1116"/>
      <c r="AY52" s="1116"/>
    </row>
    <row r="53" spans="1:51" s="1133" customFormat="1" ht="26.25" customHeight="1">
      <c r="A53" s="1121" t="s">
        <v>785</v>
      </c>
      <c r="B53" s="1121"/>
      <c r="C53" s="1121"/>
      <c r="D53" s="1121"/>
      <c r="E53" s="1121"/>
      <c r="F53" s="1121"/>
      <c r="G53" s="1121"/>
      <c r="H53" s="1121"/>
      <c r="I53" s="1121"/>
      <c r="J53" s="1121"/>
      <c r="K53" s="1121"/>
      <c r="L53" s="1121"/>
      <c r="M53" s="1121"/>
      <c r="N53" s="1121"/>
      <c r="O53" s="1111" t="s">
        <v>1630</v>
      </c>
      <c r="P53" s="1112"/>
      <c r="Q53" s="1112"/>
      <c r="R53" s="1112"/>
      <c r="S53" s="1112"/>
      <c r="T53" s="1112"/>
      <c r="U53" s="1112"/>
      <c r="V53" s="1112"/>
      <c r="W53" s="1112"/>
      <c r="X53" s="1112"/>
      <c r="Y53" s="1112"/>
      <c r="Z53" s="1112"/>
      <c r="AA53" s="1112"/>
      <c r="AB53" s="1112"/>
      <c r="AC53" s="1112"/>
      <c r="AD53" s="1112"/>
      <c r="AE53" s="1112"/>
      <c r="AF53" s="1112"/>
      <c r="AG53" s="1112"/>
      <c r="AH53" s="1112"/>
      <c r="AI53" s="1112"/>
      <c r="AJ53" s="1112"/>
      <c r="AK53" s="1112"/>
      <c r="AL53" s="1112"/>
      <c r="AM53" s="1112"/>
      <c r="AN53" s="1112"/>
      <c r="AO53" s="1112"/>
      <c r="AP53" s="1112"/>
      <c r="AQ53" s="1112"/>
      <c r="AR53" s="1112"/>
      <c r="AS53" s="1112"/>
      <c r="AT53" s="1112"/>
      <c r="AU53" s="1112"/>
      <c r="AV53" s="1112"/>
      <c r="AW53" s="1112"/>
      <c r="AX53" s="1112"/>
      <c r="AY53" s="1112"/>
    </row>
    <row r="54" spans="1:51" s="1127" customFormat="1" ht="26.25" customHeight="1">
      <c r="A54" s="1126" t="s">
        <v>1423</v>
      </c>
      <c r="B54" s="1126"/>
      <c r="C54" s="1126"/>
      <c r="D54" s="1126"/>
      <c r="E54" s="1126"/>
      <c r="F54" s="1126"/>
      <c r="G54" s="1126"/>
      <c r="H54" s="1126"/>
      <c r="I54" s="1126"/>
      <c r="J54" s="1126"/>
      <c r="K54" s="1126"/>
      <c r="L54" s="1126"/>
      <c r="M54" s="1126"/>
      <c r="N54" s="1126"/>
      <c r="O54" s="1115" t="s">
        <v>1632</v>
      </c>
      <c r="P54" s="1116"/>
      <c r="Q54" s="1116"/>
      <c r="R54" s="1116"/>
      <c r="S54" s="1116"/>
      <c r="T54" s="1116"/>
      <c r="U54" s="1116"/>
      <c r="V54" s="1116"/>
      <c r="W54" s="1116"/>
      <c r="X54" s="1116"/>
      <c r="Y54" s="1116"/>
      <c r="Z54" s="1116"/>
      <c r="AA54" s="1116"/>
      <c r="AB54" s="1116"/>
      <c r="AC54" s="1116"/>
      <c r="AD54" s="1116"/>
      <c r="AE54" s="1116"/>
      <c r="AF54" s="1116"/>
      <c r="AG54" s="1116"/>
      <c r="AH54" s="1116"/>
      <c r="AI54" s="1116"/>
      <c r="AJ54" s="1116"/>
      <c r="AK54" s="1116"/>
      <c r="AL54" s="1116"/>
      <c r="AM54" s="1116"/>
      <c r="AN54" s="1116"/>
      <c r="AO54" s="1116"/>
      <c r="AP54" s="1116"/>
      <c r="AQ54" s="1116"/>
      <c r="AR54" s="1116"/>
      <c r="AS54" s="1116"/>
      <c r="AT54" s="1116"/>
      <c r="AU54" s="1116"/>
      <c r="AV54" s="1116">
        <v>70999</v>
      </c>
      <c r="AW54" s="1116"/>
      <c r="AX54" s="1116"/>
      <c r="AY54" s="1116"/>
    </row>
    <row r="55" spans="1:51" s="1127" customFormat="1" ht="19.5" customHeight="1">
      <c r="A55" s="1126" t="s">
        <v>1424</v>
      </c>
      <c r="B55" s="1126"/>
      <c r="C55" s="1126"/>
      <c r="D55" s="1126"/>
      <c r="E55" s="1126"/>
      <c r="F55" s="1126"/>
      <c r="G55" s="1126"/>
      <c r="H55" s="1126"/>
      <c r="I55" s="1126"/>
      <c r="J55" s="1126"/>
      <c r="K55" s="1126"/>
      <c r="L55" s="1126"/>
      <c r="M55" s="1126"/>
      <c r="N55" s="1126"/>
      <c r="O55" s="1115" t="s">
        <v>1634</v>
      </c>
      <c r="P55" s="1116"/>
      <c r="Q55" s="1116"/>
      <c r="R55" s="1116"/>
      <c r="S55" s="1116"/>
      <c r="T55" s="1116">
        <v>1000</v>
      </c>
      <c r="U55" s="1116"/>
      <c r="V55" s="1116"/>
      <c r="W55" s="1116"/>
      <c r="X55" s="1116"/>
      <c r="Y55" s="1116"/>
      <c r="Z55" s="1116"/>
      <c r="AA55" s="1116"/>
      <c r="AB55" s="1116"/>
      <c r="AC55" s="1116"/>
      <c r="AD55" s="1116"/>
      <c r="AE55" s="1116"/>
      <c r="AF55" s="1116"/>
      <c r="AG55" s="1116"/>
      <c r="AH55" s="1116"/>
      <c r="AI55" s="1116"/>
      <c r="AJ55" s="1116"/>
      <c r="AK55" s="1116"/>
      <c r="AL55" s="1116"/>
      <c r="AM55" s="1116"/>
      <c r="AN55" s="1116"/>
      <c r="AO55" s="1116"/>
      <c r="AP55" s="1116"/>
      <c r="AQ55" s="1116"/>
      <c r="AR55" s="1116"/>
      <c r="AS55" s="1116"/>
      <c r="AT55" s="1116"/>
      <c r="AU55" s="1116"/>
      <c r="AV55" s="1116">
        <v>198999</v>
      </c>
      <c r="AW55" s="1116"/>
      <c r="AX55" s="1116"/>
      <c r="AY55" s="1116"/>
    </row>
    <row r="56" spans="1:51" s="1129" customFormat="1" ht="37.5" customHeight="1">
      <c r="A56" s="1120" t="s">
        <v>786</v>
      </c>
      <c r="B56" s="1121"/>
      <c r="C56" s="1121"/>
      <c r="D56" s="1121"/>
      <c r="E56" s="1121"/>
      <c r="F56" s="1121"/>
      <c r="G56" s="1121"/>
      <c r="H56" s="1121"/>
      <c r="I56" s="1121"/>
      <c r="J56" s="1121"/>
      <c r="K56" s="1121"/>
      <c r="L56" s="1121"/>
      <c r="M56" s="1121"/>
      <c r="N56" s="1121"/>
      <c r="O56" s="1111" t="s">
        <v>1636</v>
      </c>
      <c r="P56" s="1112"/>
      <c r="Q56" s="1112"/>
      <c r="R56" s="1112"/>
      <c r="S56" s="1112"/>
      <c r="T56" s="1112"/>
      <c r="U56" s="1112"/>
      <c r="V56" s="1112"/>
      <c r="W56" s="1112"/>
      <c r="X56" s="1112"/>
      <c r="Y56" s="1112"/>
      <c r="Z56" s="1112"/>
      <c r="AA56" s="1112"/>
      <c r="AB56" s="1112"/>
      <c r="AC56" s="1112"/>
      <c r="AD56" s="1112"/>
      <c r="AE56" s="1112"/>
      <c r="AF56" s="1112"/>
      <c r="AG56" s="1112"/>
      <c r="AH56" s="1112"/>
      <c r="AI56" s="1112"/>
      <c r="AJ56" s="1112"/>
      <c r="AK56" s="1112"/>
      <c r="AL56" s="1112"/>
      <c r="AM56" s="1112"/>
      <c r="AN56" s="1112"/>
      <c r="AO56" s="1112"/>
      <c r="AP56" s="1112"/>
      <c r="AQ56" s="1112"/>
      <c r="AR56" s="1112"/>
      <c r="AS56" s="1112"/>
      <c r="AT56" s="1112"/>
      <c r="AU56" s="1112"/>
      <c r="AV56" s="1112"/>
      <c r="AW56" s="1112"/>
      <c r="AX56" s="1112"/>
      <c r="AY56" s="1112"/>
    </row>
    <row r="57" spans="1:51" s="1129" customFormat="1" ht="37.5" customHeight="1">
      <c r="A57" s="1120" t="s">
        <v>787</v>
      </c>
      <c r="B57" s="1121"/>
      <c r="C57" s="1121"/>
      <c r="D57" s="1121"/>
      <c r="E57" s="1121"/>
      <c r="F57" s="1121"/>
      <c r="G57" s="1121"/>
      <c r="H57" s="1121"/>
      <c r="I57" s="1121"/>
      <c r="J57" s="1121"/>
      <c r="K57" s="1121"/>
      <c r="L57" s="1121"/>
      <c r="M57" s="1121"/>
      <c r="N57" s="1121"/>
      <c r="O57" s="1111" t="s">
        <v>1638</v>
      </c>
      <c r="P57" s="1112"/>
      <c r="Q57" s="1112"/>
      <c r="R57" s="1112"/>
      <c r="S57" s="1112"/>
      <c r="T57" s="1112"/>
      <c r="U57" s="1112"/>
      <c r="V57" s="1112"/>
      <c r="W57" s="1112"/>
      <c r="X57" s="1112"/>
      <c r="Y57" s="1112"/>
      <c r="Z57" s="1112"/>
      <c r="AA57" s="1112"/>
      <c r="AB57" s="1112"/>
      <c r="AC57" s="1112"/>
      <c r="AD57" s="1112"/>
      <c r="AE57" s="1112"/>
      <c r="AF57" s="1112"/>
      <c r="AG57" s="1112"/>
      <c r="AH57" s="1112"/>
      <c r="AI57" s="1112"/>
      <c r="AJ57" s="1112"/>
      <c r="AK57" s="1112"/>
      <c r="AL57" s="1112"/>
      <c r="AM57" s="1112"/>
      <c r="AN57" s="1112"/>
      <c r="AO57" s="1112"/>
      <c r="AP57" s="1112"/>
      <c r="AQ57" s="1112"/>
      <c r="AR57" s="1112"/>
      <c r="AS57" s="1112"/>
      <c r="AT57" s="1112"/>
      <c r="AU57" s="1112"/>
      <c r="AV57" s="1112"/>
      <c r="AW57" s="1112"/>
      <c r="AX57" s="1112"/>
      <c r="AY57" s="1112"/>
    </row>
    <row r="58" spans="1:51" s="1129" customFormat="1" ht="37.5" customHeight="1">
      <c r="A58" s="1120" t="s">
        <v>788</v>
      </c>
      <c r="B58" s="1121"/>
      <c r="C58" s="1121"/>
      <c r="D58" s="1121"/>
      <c r="E58" s="1121"/>
      <c r="F58" s="1121"/>
      <c r="G58" s="1121"/>
      <c r="H58" s="1121"/>
      <c r="I58" s="1121"/>
      <c r="J58" s="1121"/>
      <c r="K58" s="1121"/>
      <c r="L58" s="1121"/>
      <c r="M58" s="1121"/>
      <c r="N58" s="1121"/>
      <c r="O58" s="1111" t="s">
        <v>1640</v>
      </c>
      <c r="P58" s="1112"/>
      <c r="Q58" s="1112"/>
      <c r="R58" s="1112"/>
      <c r="S58" s="1112"/>
      <c r="T58" s="1112"/>
      <c r="U58" s="1112"/>
      <c r="V58" s="1112"/>
      <c r="W58" s="1112"/>
      <c r="X58" s="1112"/>
      <c r="Y58" s="1112"/>
      <c r="Z58" s="1112"/>
      <c r="AA58" s="1112"/>
      <c r="AB58" s="1112"/>
      <c r="AC58" s="1112"/>
      <c r="AD58" s="1112"/>
      <c r="AE58" s="1112"/>
      <c r="AF58" s="1112"/>
      <c r="AG58" s="1112"/>
      <c r="AH58" s="1112"/>
      <c r="AI58" s="1112"/>
      <c r="AJ58" s="1112"/>
      <c r="AK58" s="1112"/>
      <c r="AL58" s="1112"/>
      <c r="AM58" s="1112"/>
      <c r="AN58" s="1112"/>
      <c r="AO58" s="1112"/>
      <c r="AP58" s="1112"/>
      <c r="AQ58" s="1112"/>
      <c r="AR58" s="1112"/>
      <c r="AS58" s="1112"/>
      <c r="AT58" s="1112"/>
      <c r="AU58" s="1112"/>
      <c r="AV58" s="1112"/>
      <c r="AW58" s="1112"/>
      <c r="AX58" s="1112"/>
      <c r="AY58" s="1112"/>
    </row>
    <row r="59" spans="1:51" s="1129" customFormat="1" ht="37.5" customHeight="1">
      <c r="A59" s="1120" t="s">
        <v>789</v>
      </c>
      <c r="B59" s="1121"/>
      <c r="C59" s="1121"/>
      <c r="D59" s="1121"/>
      <c r="E59" s="1121"/>
      <c r="F59" s="1121"/>
      <c r="G59" s="1121"/>
      <c r="H59" s="1121"/>
      <c r="I59" s="1121"/>
      <c r="J59" s="1121"/>
      <c r="K59" s="1121"/>
      <c r="L59" s="1121"/>
      <c r="M59" s="1121"/>
      <c r="N59" s="1121"/>
      <c r="O59" s="1111" t="s">
        <v>1642</v>
      </c>
      <c r="P59" s="1112"/>
      <c r="Q59" s="1112"/>
      <c r="R59" s="1112"/>
      <c r="S59" s="1112"/>
      <c r="T59" s="1112"/>
      <c r="U59" s="1112"/>
      <c r="V59" s="1112"/>
      <c r="W59" s="1112"/>
      <c r="X59" s="1112"/>
      <c r="Y59" s="1112"/>
      <c r="Z59" s="1112"/>
      <c r="AA59" s="1112"/>
      <c r="AB59" s="1112"/>
      <c r="AC59" s="1112"/>
      <c r="AD59" s="1112"/>
      <c r="AE59" s="1112"/>
      <c r="AF59" s="1112"/>
      <c r="AG59" s="1112"/>
      <c r="AH59" s="1112"/>
      <c r="AI59" s="1112"/>
      <c r="AJ59" s="1112"/>
      <c r="AK59" s="1112"/>
      <c r="AL59" s="1112"/>
      <c r="AM59" s="1112"/>
      <c r="AN59" s="1112"/>
      <c r="AO59" s="1112"/>
      <c r="AP59" s="1112"/>
      <c r="AQ59" s="1112"/>
      <c r="AR59" s="1112"/>
      <c r="AS59" s="1112"/>
      <c r="AT59" s="1112"/>
      <c r="AU59" s="1112"/>
      <c r="AV59" s="1112"/>
      <c r="AW59" s="1112"/>
      <c r="AX59" s="1112"/>
      <c r="AY59" s="1112"/>
    </row>
    <row r="60" spans="1:51" s="1129" customFormat="1" ht="37.5" customHeight="1">
      <c r="A60" s="1120" t="s">
        <v>790</v>
      </c>
      <c r="B60" s="1121"/>
      <c r="C60" s="1121"/>
      <c r="D60" s="1121"/>
      <c r="E60" s="1121"/>
      <c r="F60" s="1121"/>
      <c r="G60" s="1121"/>
      <c r="H60" s="1121"/>
      <c r="I60" s="1121"/>
      <c r="J60" s="1121"/>
      <c r="K60" s="1121"/>
      <c r="L60" s="1121"/>
      <c r="M60" s="1121"/>
      <c r="N60" s="1121"/>
      <c r="O60" s="1111" t="s">
        <v>1644</v>
      </c>
      <c r="P60" s="1112"/>
      <c r="Q60" s="1112"/>
      <c r="R60" s="1112"/>
      <c r="S60" s="1112"/>
      <c r="T60" s="1112"/>
      <c r="U60" s="1112"/>
      <c r="V60" s="1112"/>
      <c r="W60" s="1112"/>
      <c r="X60" s="1112"/>
      <c r="Y60" s="1112"/>
      <c r="Z60" s="1112"/>
      <c r="AA60" s="1112"/>
      <c r="AB60" s="1112"/>
      <c r="AC60" s="1112"/>
      <c r="AD60" s="1112"/>
      <c r="AE60" s="1112"/>
      <c r="AF60" s="1112"/>
      <c r="AG60" s="1112"/>
      <c r="AH60" s="1112"/>
      <c r="AI60" s="1112"/>
      <c r="AJ60" s="1112"/>
      <c r="AK60" s="1112"/>
      <c r="AL60" s="1112"/>
      <c r="AM60" s="1112"/>
      <c r="AN60" s="1112"/>
      <c r="AO60" s="1112"/>
      <c r="AP60" s="1112"/>
      <c r="AQ60" s="1112"/>
      <c r="AR60" s="1112"/>
      <c r="AS60" s="1112"/>
      <c r="AT60" s="1112"/>
      <c r="AU60" s="1112"/>
      <c r="AV60" s="1112"/>
      <c r="AW60" s="1112"/>
      <c r="AX60" s="1112"/>
      <c r="AY60" s="1112"/>
    </row>
    <row r="61" spans="1:51" s="1129" customFormat="1" ht="37.5" customHeight="1">
      <c r="A61" s="1120" t="s">
        <v>791</v>
      </c>
      <c r="B61" s="1121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11" t="s">
        <v>1646</v>
      </c>
      <c r="P61" s="1112"/>
      <c r="Q61" s="1112"/>
      <c r="R61" s="1112"/>
      <c r="S61" s="1112"/>
      <c r="T61" s="1112"/>
      <c r="U61" s="1112"/>
      <c r="V61" s="1112"/>
      <c r="W61" s="1112"/>
      <c r="X61" s="1112"/>
      <c r="Y61" s="1112"/>
      <c r="Z61" s="1112"/>
      <c r="AA61" s="1112"/>
      <c r="AB61" s="1112"/>
      <c r="AC61" s="1112"/>
      <c r="AD61" s="1112"/>
      <c r="AE61" s="1112"/>
      <c r="AF61" s="1112"/>
      <c r="AG61" s="1112"/>
      <c r="AH61" s="1112"/>
      <c r="AI61" s="1112"/>
      <c r="AJ61" s="1112"/>
      <c r="AK61" s="1112"/>
      <c r="AL61" s="1112"/>
      <c r="AM61" s="1112"/>
      <c r="AN61" s="1112"/>
      <c r="AO61" s="1112"/>
      <c r="AP61" s="1112"/>
      <c r="AQ61" s="1112"/>
      <c r="AR61" s="1112"/>
      <c r="AS61" s="1112"/>
      <c r="AT61" s="1112"/>
      <c r="AU61" s="1112"/>
      <c r="AV61" s="1112"/>
      <c r="AW61" s="1112"/>
      <c r="AX61" s="1112"/>
      <c r="AY61" s="1112"/>
    </row>
    <row r="62" spans="1:51" s="1129" customFormat="1" ht="37.5" customHeight="1">
      <c r="A62" s="1120" t="s">
        <v>792</v>
      </c>
      <c r="B62" s="1121"/>
      <c r="C62" s="1121"/>
      <c r="D62" s="1121"/>
      <c r="E62" s="1121"/>
      <c r="F62" s="1121"/>
      <c r="G62" s="1121"/>
      <c r="H62" s="1121"/>
      <c r="I62" s="1121"/>
      <c r="J62" s="1121"/>
      <c r="K62" s="1121"/>
      <c r="L62" s="1121"/>
      <c r="M62" s="1121"/>
      <c r="N62" s="1121"/>
      <c r="O62" s="1111" t="s">
        <v>1648</v>
      </c>
      <c r="P62" s="1112"/>
      <c r="Q62" s="1112"/>
      <c r="R62" s="1112"/>
      <c r="S62" s="1112"/>
      <c r="T62" s="1112"/>
      <c r="U62" s="1112"/>
      <c r="V62" s="1112"/>
      <c r="W62" s="1112"/>
      <c r="X62" s="1112"/>
      <c r="Y62" s="1112"/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112"/>
      <c r="AJ62" s="1112"/>
      <c r="AK62" s="1112"/>
      <c r="AL62" s="1112"/>
      <c r="AM62" s="1112"/>
      <c r="AN62" s="1112"/>
      <c r="AO62" s="1112"/>
      <c r="AP62" s="1112"/>
      <c r="AQ62" s="1112"/>
      <c r="AR62" s="1112"/>
      <c r="AS62" s="1112"/>
      <c r="AT62" s="1112"/>
      <c r="AU62" s="1112"/>
      <c r="AV62" s="1112"/>
      <c r="AW62" s="1112"/>
      <c r="AX62" s="1112"/>
      <c r="AY62" s="1112"/>
    </row>
    <row r="63" spans="1:51" s="1129" customFormat="1" ht="29.25" customHeight="1">
      <c r="A63" s="1134" t="s">
        <v>1425</v>
      </c>
      <c r="B63" s="1135"/>
      <c r="C63" s="1135"/>
      <c r="D63" s="1135"/>
      <c r="E63" s="1135"/>
      <c r="F63" s="1135"/>
      <c r="G63" s="1135"/>
      <c r="H63" s="1135"/>
      <c r="I63" s="1135"/>
      <c r="J63" s="1135"/>
      <c r="K63" s="1135"/>
      <c r="L63" s="1135"/>
      <c r="M63" s="1135"/>
      <c r="N63" s="1135"/>
      <c r="O63" s="1136" t="s">
        <v>1651</v>
      </c>
      <c r="P63" s="1112"/>
      <c r="Q63" s="1112"/>
      <c r="R63" s="1112"/>
      <c r="S63" s="1112"/>
      <c r="T63" s="1112"/>
      <c r="U63" s="1112"/>
      <c r="V63" s="1112"/>
      <c r="W63" s="1112"/>
      <c r="X63" s="1112"/>
      <c r="Y63" s="1112"/>
      <c r="Z63" s="1112"/>
      <c r="AA63" s="1112"/>
      <c r="AB63" s="1112"/>
      <c r="AC63" s="1112"/>
      <c r="AD63" s="1112"/>
      <c r="AE63" s="1112"/>
      <c r="AF63" s="1112"/>
      <c r="AG63" s="1112"/>
      <c r="AH63" s="1112"/>
      <c r="AI63" s="1112"/>
      <c r="AJ63" s="1112"/>
      <c r="AK63" s="1112"/>
      <c r="AL63" s="1112"/>
      <c r="AM63" s="1112"/>
      <c r="AN63" s="1112"/>
      <c r="AO63" s="1112"/>
      <c r="AP63" s="1112"/>
      <c r="AQ63" s="1112"/>
      <c r="AR63" s="1112"/>
      <c r="AS63" s="1112"/>
      <c r="AT63" s="1112"/>
      <c r="AU63" s="1112"/>
      <c r="AV63" s="1112"/>
      <c r="AW63" s="1112"/>
      <c r="AX63" s="1112"/>
      <c r="AY63" s="1112"/>
    </row>
    <row r="64" spans="1:51" s="1129" customFormat="1" ht="38.25" customHeight="1">
      <c r="A64" s="1120" t="s">
        <v>793</v>
      </c>
      <c r="B64" s="1121"/>
      <c r="C64" s="1121"/>
      <c r="D64" s="1121"/>
      <c r="E64" s="1121"/>
      <c r="F64" s="1121"/>
      <c r="G64" s="1121"/>
      <c r="H64" s="1121"/>
      <c r="I64" s="1121"/>
      <c r="J64" s="1121"/>
      <c r="K64" s="1121"/>
      <c r="L64" s="1121"/>
      <c r="M64" s="1121"/>
      <c r="N64" s="1121"/>
      <c r="O64" s="1111" t="s">
        <v>1653</v>
      </c>
      <c r="P64" s="1112"/>
      <c r="Q64" s="1112"/>
      <c r="R64" s="1112"/>
      <c r="S64" s="1112"/>
      <c r="T64" s="1112"/>
      <c r="U64" s="1112"/>
      <c r="V64" s="1112"/>
      <c r="W64" s="1112"/>
      <c r="X64" s="1112"/>
      <c r="Y64" s="1112"/>
      <c r="Z64" s="1112"/>
      <c r="AA64" s="1112"/>
      <c r="AB64" s="1112"/>
      <c r="AC64" s="1112"/>
      <c r="AD64" s="1112"/>
      <c r="AE64" s="1112"/>
      <c r="AF64" s="1112"/>
      <c r="AG64" s="1112"/>
      <c r="AH64" s="1112"/>
      <c r="AI64" s="1112"/>
      <c r="AJ64" s="1112"/>
      <c r="AK64" s="1112"/>
      <c r="AL64" s="1112"/>
      <c r="AM64" s="1112"/>
      <c r="AN64" s="1112"/>
      <c r="AO64" s="1112"/>
      <c r="AP64" s="1112"/>
      <c r="AQ64" s="1112"/>
      <c r="AR64" s="1112"/>
      <c r="AS64" s="1112"/>
      <c r="AT64" s="1112"/>
      <c r="AU64" s="1112"/>
      <c r="AV64" s="1112"/>
      <c r="AW64" s="1112"/>
      <c r="AX64" s="1112"/>
      <c r="AY64" s="1112"/>
    </row>
    <row r="65" spans="1:51" s="1129" customFormat="1" ht="38.25" customHeight="1">
      <c r="A65" s="1120" t="s">
        <v>794</v>
      </c>
      <c r="B65" s="1121"/>
      <c r="C65" s="1121"/>
      <c r="D65" s="1121"/>
      <c r="E65" s="1121"/>
      <c r="F65" s="1121"/>
      <c r="G65" s="1121"/>
      <c r="H65" s="1121"/>
      <c r="I65" s="1121"/>
      <c r="J65" s="1121"/>
      <c r="K65" s="1121"/>
      <c r="L65" s="1121"/>
      <c r="M65" s="1121"/>
      <c r="N65" s="1121"/>
      <c r="O65" s="1111" t="s">
        <v>1655</v>
      </c>
      <c r="P65" s="1112"/>
      <c r="Q65" s="1112"/>
      <c r="R65" s="1112"/>
      <c r="S65" s="1112"/>
      <c r="T65" s="1112"/>
      <c r="U65" s="1112"/>
      <c r="V65" s="1112"/>
      <c r="W65" s="1112"/>
      <c r="X65" s="1112"/>
      <c r="Y65" s="1112"/>
      <c r="Z65" s="1112"/>
      <c r="AA65" s="1112"/>
      <c r="AB65" s="1112"/>
      <c r="AC65" s="1112"/>
      <c r="AD65" s="1112"/>
      <c r="AE65" s="1112"/>
      <c r="AF65" s="1112"/>
      <c r="AG65" s="1112"/>
      <c r="AH65" s="1112"/>
      <c r="AI65" s="1112"/>
      <c r="AJ65" s="1112"/>
      <c r="AK65" s="1112"/>
      <c r="AL65" s="1112"/>
      <c r="AM65" s="1112"/>
      <c r="AN65" s="1112"/>
      <c r="AO65" s="1112"/>
      <c r="AP65" s="1112"/>
      <c r="AQ65" s="1112"/>
      <c r="AR65" s="1112"/>
      <c r="AS65" s="1112"/>
      <c r="AT65" s="1112"/>
      <c r="AU65" s="1112"/>
      <c r="AV65" s="1112"/>
      <c r="AW65" s="1112"/>
      <c r="AX65" s="1112"/>
      <c r="AY65" s="1112"/>
    </row>
    <row r="66" spans="1:51" s="1129" customFormat="1" ht="38.25" customHeight="1">
      <c r="A66" s="1120" t="s">
        <v>795</v>
      </c>
      <c r="B66" s="1121"/>
      <c r="C66" s="1121"/>
      <c r="D66" s="1121"/>
      <c r="E66" s="1121"/>
      <c r="F66" s="1121"/>
      <c r="G66" s="1121"/>
      <c r="H66" s="1121"/>
      <c r="I66" s="1121"/>
      <c r="J66" s="1121"/>
      <c r="K66" s="1121"/>
      <c r="L66" s="1121"/>
      <c r="M66" s="1121"/>
      <c r="N66" s="1121"/>
      <c r="O66" s="1111" t="s">
        <v>1657</v>
      </c>
      <c r="P66" s="1112"/>
      <c r="Q66" s="1112"/>
      <c r="R66" s="1112"/>
      <c r="S66" s="1112"/>
      <c r="T66" s="1112"/>
      <c r="U66" s="1112"/>
      <c r="V66" s="1112"/>
      <c r="W66" s="1112"/>
      <c r="X66" s="1112"/>
      <c r="Y66" s="1112"/>
      <c r="Z66" s="1112"/>
      <c r="AA66" s="1112"/>
      <c r="AB66" s="1112"/>
      <c r="AC66" s="1112"/>
      <c r="AD66" s="1112"/>
      <c r="AE66" s="1112"/>
      <c r="AF66" s="1112"/>
      <c r="AG66" s="1112"/>
      <c r="AH66" s="1112"/>
      <c r="AI66" s="1112"/>
      <c r="AJ66" s="1112"/>
      <c r="AK66" s="1112"/>
      <c r="AL66" s="1112"/>
      <c r="AM66" s="1112"/>
      <c r="AN66" s="1112"/>
      <c r="AO66" s="1112"/>
      <c r="AP66" s="1112"/>
      <c r="AQ66" s="1112"/>
      <c r="AR66" s="1112"/>
      <c r="AS66" s="1112"/>
      <c r="AT66" s="1112"/>
      <c r="AU66" s="1112"/>
      <c r="AV66" s="1112"/>
      <c r="AW66" s="1112"/>
      <c r="AX66" s="1112"/>
      <c r="AY66" s="1112"/>
    </row>
    <row r="67" spans="1:51" s="1129" customFormat="1" ht="38.25" customHeight="1">
      <c r="A67" s="1120" t="s">
        <v>796</v>
      </c>
      <c r="B67" s="1121"/>
      <c r="C67" s="1121"/>
      <c r="D67" s="1121"/>
      <c r="E67" s="1121"/>
      <c r="F67" s="1121"/>
      <c r="G67" s="1121"/>
      <c r="H67" s="1121"/>
      <c r="I67" s="1121"/>
      <c r="J67" s="1121"/>
      <c r="K67" s="1121"/>
      <c r="L67" s="1121"/>
      <c r="M67" s="1121"/>
      <c r="N67" s="1121"/>
      <c r="O67" s="1111" t="s">
        <v>1659</v>
      </c>
      <c r="P67" s="1112"/>
      <c r="Q67" s="1112"/>
      <c r="R67" s="1112"/>
      <c r="S67" s="1112"/>
      <c r="T67" s="1112"/>
      <c r="U67" s="1112"/>
      <c r="V67" s="1112"/>
      <c r="W67" s="1112"/>
      <c r="X67" s="1112"/>
      <c r="Y67" s="1112"/>
      <c r="Z67" s="1112"/>
      <c r="AA67" s="1112"/>
      <c r="AB67" s="1112"/>
      <c r="AC67" s="1112"/>
      <c r="AD67" s="1112"/>
      <c r="AE67" s="1112"/>
      <c r="AF67" s="1112"/>
      <c r="AG67" s="1112"/>
      <c r="AH67" s="1112"/>
      <c r="AI67" s="1112"/>
      <c r="AJ67" s="1112"/>
      <c r="AK67" s="1112"/>
      <c r="AL67" s="1112"/>
      <c r="AM67" s="1112"/>
      <c r="AN67" s="1112"/>
      <c r="AO67" s="1112"/>
      <c r="AP67" s="1112"/>
      <c r="AQ67" s="1112"/>
      <c r="AR67" s="1112"/>
      <c r="AS67" s="1112"/>
      <c r="AT67" s="1112"/>
      <c r="AU67" s="1112"/>
      <c r="AV67" s="1112"/>
      <c r="AW67" s="1112"/>
      <c r="AX67" s="1112"/>
      <c r="AY67" s="1112"/>
    </row>
    <row r="68" spans="1:51" s="1129" customFormat="1" ht="38.25" customHeight="1">
      <c r="A68" s="1120" t="s">
        <v>797</v>
      </c>
      <c r="B68" s="1121"/>
      <c r="C68" s="1121"/>
      <c r="D68" s="1121"/>
      <c r="E68" s="1121"/>
      <c r="F68" s="1121"/>
      <c r="G68" s="1121"/>
      <c r="H68" s="1121"/>
      <c r="I68" s="1121"/>
      <c r="J68" s="1121"/>
      <c r="K68" s="1121"/>
      <c r="L68" s="1121"/>
      <c r="M68" s="1121"/>
      <c r="N68" s="1121"/>
      <c r="O68" s="1111" t="s">
        <v>1661</v>
      </c>
      <c r="P68" s="1112"/>
      <c r="Q68" s="1112"/>
      <c r="R68" s="1112"/>
      <c r="S68" s="1112"/>
      <c r="T68" s="1112"/>
      <c r="U68" s="1112"/>
      <c r="V68" s="1112"/>
      <c r="W68" s="1112"/>
      <c r="X68" s="1112"/>
      <c r="Y68" s="1112"/>
      <c r="Z68" s="1112"/>
      <c r="AA68" s="1112"/>
      <c r="AB68" s="1112"/>
      <c r="AC68" s="1112"/>
      <c r="AD68" s="1112"/>
      <c r="AE68" s="1112"/>
      <c r="AF68" s="1112"/>
      <c r="AG68" s="1112"/>
      <c r="AH68" s="1112"/>
      <c r="AI68" s="1112"/>
      <c r="AJ68" s="1112"/>
      <c r="AK68" s="1112"/>
      <c r="AL68" s="1112"/>
      <c r="AM68" s="1112"/>
      <c r="AN68" s="1112"/>
      <c r="AO68" s="1112"/>
      <c r="AP68" s="1112"/>
      <c r="AQ68" s="1112"/>
      <c r="AR68" s="1112"/>
      <c r="AS68" s="1112"/>
      <c r="AT68" s="1112"/>
      <c r="AU68" s="1112"/>
      <c r="AV68" s="1112"/>
      <c r="AW68" s="1112"/>
      <c r="AX68" s="1112"/>
      <c r="AY68" s="1112"/>
    </row>
    <row r="69" spans="1:51" s="1129" customFormat="1" ht="38.25" customHeight="1">
      <c r="A69" s="1120" t="s">
        <v>798</v>
      </c>
      <c r="B69" s="1121"/>
      <c r="C69" s="1121"/>
      <c r="D69" s="1121"/>
      <c r="E69" s="1121"/>
      <c r="F69" s="1121"/>
      <c r="G69" s="1121"/>
      <c r="H69" s="1121"/>
      <c r="I69" s="1121"/>
      <c r="J69" s="1121"/>
      <c r="K69" s="1121"/>
      <c r="L69" s="1121"/>
      <c r="M69" s="1121"/>
      <c r="N69" s="1121"/>
      <c r="O69" s="1111" t="s">
        <v>1663</v>
      </c>
      <c r="P69" s="1112"/>
      <c r="Q69" s="1112"/>
      <c r="R69" s="1112"/>
      <c r="S69" s="1112"/>
      <c r="T69" s="1112"/>
      <c r="U69" s="1112"/>
      <c r="V69" s="1112"/>
      <c r="W69" s="1112"/>
      <c r="X69" s="1112"/>
      <c r="Y69" s="1112"/>
      <c r="Z69" s="1112"/>
      <c r="AA69" s="1112"/>
      <c r="AB69" s="1112"/>
      <c r="AC69" s="1112"/>
      <c r="AD69" s="1112"/>
      <c r="AE69" s="1112"/>
      <c r="AF69" s="1112"/>
      <c r="AG69" s="1112"/>
      <c r="AH69" s="1112"/>
      <c r="AI69" s="1112"/>
      <c r="AJ69" s="1112"/>
      <c r="AK69" s="1112"/>
      <c r="AL69" s="1112"/>
      <c r="AM69" s="1112"/>
      <c r="AN69" s="1112"/>
      <c r="AO69" s="1112"/>
      <c r="AP69" s="1112"/>
      <c r="AQ69" s="1112"/>
      <c r="AR69" s="1112"/>
      <c r="AS69" s="1112"/>
      <c r="AT69" s="1112"/>
      <c r="AU69" s="1112"/>
      <c r="AV69" s="1112"/>
      <c r="AW69" s="1112"/>
      <c r="AX69" s="1112"/>
      <c r="AY69" s="1112"/>
    </row>
    <row r="70" spans="1:51" s="1129" customFormat="1" ht="38.25" customHeight="1">
      <c r="A70" s="1120" t="s">
        <v>799</v>
      </c>
      <c r="B70" s="1121"/>
      <c r="C70" s="1121"/>
      <c r="D70" s="1121"/>
      <c r="E70" s="1121"/>
      <c r="F70" s="1121"/>
      <c r="G70" s="1121"/>
      <c r="H70" s="1121"/>
      <c r="I70" s="1121"/>
      <c r="J70" s="1121"/>
      <c r="K70" s="1121"/>
      <c r="L70" s="1121"/>
      <c r="M70" s="1121"/>
      <c r="N70" s="1121"/>
      <c r="O70" s="1111" t="s">
        <v>1665</v>
      </c>
      <c r="P70" s="1112"/>
      <c r="Q70" s="1112"/>
      <c r="R70" s="1112"/>
      <c r="S70" s="1112"/>
      <c r="T70" s="1112"/>
      <c r="U70" s="1112"/>
      <c r="V70" s="1112"/>
      <c r="W70" s="1112"/>
      <c r="X70" s="1112"/>
      <c r="Y70" s="1112"/>
      <c r="Z70" s="1112"/>
      <c r="AA70" s="1112"/>
      <c r="AB70" s="1112"/>
      <c r="AC70" s="1112"/>
      <c r="AD70" s="1112"/>
      <c r="AE70" s="1112"/>
      <c r="AF70" s="1112"/>
      <c r="AG70" s="1112"/>
      <c r="AH70" s="1112"/>
      <c r="AI70" s="1112"/>
      <c r="AJ70" s="1112"/>
      <c r="AK70" s="1112"/>
      <c r="AL70" s="1112"/>
      <c r="AM70" s="1112"/>
      <c r="AN70" s="1112"/>
      <c r="AO70" s="1112"/>
      <c r="AP70" s="1112"/>
      <c r="AQ70" s="1112"/>
      <c r="AR70" s="1112"/>
      <c r="AS70" s="1112"/>
      <c r="AT70" s="1112"/>
      <c r="AU70" s="1112"/>
      <c r="AV70" s="1112"/>
      <c r="AW70" s="1112"/>
      <c r="AX70" s="1112"/>
      <c r="AY70" s="1112"/>
    </row>
    <row r="71" spans="1:51" s="1129" customFormat="1" ht="41.25" customHeight="1">
      <c r="A71" s="1134" t="s">
        <v>1426</v>
      </c>
      <c r="B71" s="1135"/>
      <c r="C71" s="1135"/>
      <c r="D71" s="1135"/>
      <c r="E71" s="1135"/>
      <c r="F71" s="1135"/>
      <c r="G71" s="1135"/>
      <c r="H71" s="1135"/>
      <c r="I71" s="1135"/>
      <c r="J71" s="1135"/>
      <c r="K71" s="1135"/>
      <c r="L71" s="1135"/>
      <c r="M71" s="1135"/>
      <c r="N71" s="1135"/>
      <c r="O71" s="1136" t="s">
        <v>1667</v>
      </c>
      <c r="P71" s="1112"/>
      <c r="Q71" s="1112"/>
      <c r="R71" s="1112"/>
      <c r="S71" s="1112"/>
      <c r="T71" s="1112"/>
      <c r="U71" s="1112"/>
      <c r="V71" s="1112"/>
      <c r="W71" s="1112"/>
      <c r="X71" s="1112"/>
      <c r="Y71" s="1112"/>
      <c r="Z71" s="1112"/>
      <c r="AA71" s="1112"/>
      <c r="AB71" s="1112"/>
      <c r="AC71" s="1112"/>
      <c r="AD71" s="1112"/>
      <c r="AE71" s="1112"/>
      <c r="AF71" s="1112"/>
      <c r="AG71" s="1112"/>
      <c r="AH71" s="1112"/>
      <c r="AI71" s="1112"/>
      <c r="AJ71" s="1112"/>
      <c r="AK71" s="1112"/>
      <c r="AL71" s="1112"/>
      <c r="AM71" s="1112"/>
      <c r="AN71" s="1112"/>
      <c r="AO71" s="1112"/>
      <c r="AP71" s="1112"/>
      <c r="AQ71" s="1112"/>
      <c r="AR71" s="1112"/>
      <c r="AS71" s="1112"/>
      <c r="AT71" s="1112"/>
      <c r="AU71" s="1112"/>
      <c r="AV71" s="1112"/>
      <c r="AW71" s="1112"/>
      <c r="AX71" s="1112"/>
      <c r="AY71" s="1112"/>
    </row>
    <row r="72" spans="1:51" s="1129" customFormat="1" ht="29.25" customHeight="1">
      <c r="A72" s="1134" t="s">
        <v>1427</v>
      </c>
      <c r="B72" s="1135"/>
      <c r="C72" s="1135"/>
      <c r="D72" s="1135"/>
      <c r="E72" s="1135"/>
      <c r="F72" s="1135"/>
      <c r="G72" s="1135"/>
      <c r="H72" s="1135"/>
      <c r="I72" s="1135"/>
      <c r="J72" s="1135"/>
      <c r="K72" s="1135"/>
      <c r="L72" s="1135"/>
      <c r="M72" s="1135"/>
      <c r="N72" s="1135"/>
      <c r="O72" s="1136" t="s">
        <v>1669</v>
      </c>
      <c r="P72" s="1112"/>
      <c r="Q72" s="1112"/>
      <c r="R72" s="1112"/>
      <c r="S72" s="1112"/>
      <c r="T72" s="1112"/>
      <c r="U72" s="1112"/>
      <c r="V72" s="1112"/>
      <c r="W72" s="1112"/>
      <c r="X72" s="1112"/>
      <c r="Y72" s="1112"/>
      <c r="Z72" s="1112"/>
      <c r="AA72" s="1112"/>
      <c r="AB72" s="1112"/>
      <c r="AC72" s="1112"/>
      <c r="AD72" s="1112"/>
      <c r="AE72" s="1112"/>
      <c r="AF72" s="1112"/>
      <c r="AG72" s="1112"/>
      <c r="AH72" s="1112"/>
      <c r="AI72" s="1112"/>
      <c r="AJ72" s="1112"/>
      <c r="AK72" s="1112"/>
      <c r="AL72" s="1112"/>
      <c r="AM72" s="1112"/>
      <c r="AN72" s="1112"/>
      <c r="AO72" s="1112"/>
      <c r="AP72" s="1112"/>
      <c r="AQ72" s="1112"/>
      <c r="AR72" s="1112"/>
      <c r="AS72" s="1112"/>
      <c r="AT72" s="1112"/>
      <c r="AU72" s="1112"/>
      <c r="AV72" s="1112"/>
      <c r="AW72" s="1112"/>
      <c r="AX72" s="1112"/>
      <c r="AY72" s="1112"/>
    </row>
    <row r="73" spans="1:51" s="1129" customFormat="1" ht="26.25" customHeight="1">
      <c r="A73" s="1125" t="s">
        <v>800</v>
      </c>
      <c r="B73" s="1125"/>
      <c r="C73" s="1125"/>
      <c r="D73" s="1125"/>
      <c r="E73" s="1125"/>
      <c r="F73" s="1125"/>
      <c r="G73" s="1125"/>
      <c r="H73" s="1125"/>
      <c r="I73" s="1125"/>
      <c r="J73" s="1125"/>
      <c r="K73" s="1125"/>
      <c r="L73" s="1125"/>
      <c r="M73" s="1125"/>
      <c r="N73" s="1125"/>
      <c r="O73" s="1111" t="s">
        <v>1671</v>
      </c>
      <c r="P73" s="1122" t="s">
        <v>1853</v>
      </c>
      <c r="Q73" s="1123"/>
      <c r="R73" s="1123"/>
      <c r="S73" s="1123"/>
      <c r="T73" s="1122" t="s">
        <v>1853</v>
      </c>
      <c r="U73" s="1123"/>
      <c r="V73" s="1123"/>
      <c r="W73" s="1123"/>
      <c r="X73" s="1122" t="s">
        <v>1853</v>
      </c>
      <c r="Y73" s="1123"/>
      <c r="Z73" s="1123"/>
      <c r="AA73" s="1123"/>
      <c r="AB73" s="1122" t="s">
        <v>1853</v>
      </c>
      <c r="AC73" s="1123"/>
      <c r="AD73" s="1123"/>
      <c r="AE73" s="1123"/>
      <c r="AF73" s="1122" t="s">
        <v>1853</v>
      </c>
      <c r="AG73" s="1123"/>
      <c r="AH73" s="1123"/>
      <c r="AI73" s="1123"/>
      <c r="AJ73" s="1122" t="s">
        <v>1853</v>
      </c>
      <c r="AK73" s="1123"/>
      <c r="AL73" s="1123"/>
      <c r="AM73" s="1123"/>
      <c r="AN73" s="1122" t="s">
        <v>1853</v>
      </c>
      <c r="AO73" s="1123"/>
      <c r="AP73" s="1123"/>
      <c r="AQ73" s="1123"/>
      <c r="AR73" s="1122" t="s">
        <v>1853</v>
      </c>
      <c r="AS73" s="1123"/>
      <c r="AT73" s="1123"/>
      <c r="AU73" s="1123"/>
      <c r="AV73" s="1122" t="s">
        <v>1853</v>
      </c>
      <c r="AW73" s="1123"/>
      <c r="AX73" s="1123"/>
      <c r="AY73" s="1123"/>
    </row>
    <row r="74" spans="1:51" s="1129" customFormat="1" ht="26.25" customHeight="1">
      <c r="A74" s="1125" t="s">
        <v>801</v>
      </c>
      <c r="B74" s="1125"/>
      <c r="C74" s="1125"/>
      <c r="D74" s="1125"/>
      <c r="E74" s="1125"/>
      <c r="F74" s="1125"/>
      <c r="G74" s="1125"/>
      <c r="H74" s="1125"/>
      <c r="I74" s="1125"/>
      <c r="J74" s="1125"/>
      <c r="K74" s="1125"/>
      <c r="L74" s="1125"/>
      <c r="M74" s="1125"/>
      <c r="N74" s="1125"/>
      <c r="O74" s="1111" t="s">
        <v>1673</v>
      </c>
      <c r="P74" s="1122" t="s">
        <v>1853</v>
      </c>
      <c r="Q74" s="1123"/>
      <c r="R74" s="1123"/>
      <c r="S74" s="1123"/>
      <c r="T74" s="1122" t="s">
        <v>1853</v>
      </c>
      <c r="U74" s="1123"/>
      <c r="V74" s="1123"/>
      <c r="W74" s="1123"/>
      <c r="X74" s="1122" t="s">
        <v>1853</v>
      </c>
      <c r="Y74" s="1123"/>
      <c r="Z74" s="1123"/>
      <c r="AA74" s="1123"/>
      <c r="AB74" s="1122" t="s">
        <v>1853</v>
      </c>
      <c r="AC74" s="1123"/>
      <c r="AD74" s="1123"/>
      <c r="AE74" s="1123"/>
      <c r="AF74" s="1122" t="s">
        <v>1853</v>
      </c>
      <c r="AG74" s="1123"/>
      <c r="AH74" s="1123"/>
      <c r="AI74" s="1123"/>
      <c r="AJ74" s="1122" t="s">
        <v>1853</v>
      </c>
      <c r="AK74" s="1123"/>
      <c r="AL74" s="1123"/>
      <c r="AM74" s="1123"/>
      <c r="AN74" s="1122" t="s">
        <v>1853</v>
      </c>
      <c r="AO74" s="1123"/>
      <c r="AP74" s="1123"/>
      <c r="AQ74" s="1123"/>
      <c r="AR74" s="1122" t="s">
        <v>1853</v>
      </c>
      <c r="AS74" s="1123"/>
      <c r="AT74" s="1123"/>
      <c r="AU74" s="1123"/>
      <c r="AV74" s="1122" t="s">
        <v>1853</v>
      </c>
      <c r="AW74" s="1123"/>
      <c r="AX74" s="1123"/>
      <c r="AY74" s="1123"/>
    </row>
    <row r="75" spans="1:51" s="1129" customFormat="1" ht="26.25" customHeight="1">
      <c r="A75" s="1125" t="s">
        <v>1428</v>
      </c>
      <c r="B75" s="1125"/>
      <c r="C75" s="1125"/>
      <c r="D75" s="1125"/>
      <c r="E75" s="1125"/>
      <c r="F75" s="1125"/>
      <c r="G75" s="1125"/>
      <c r="H75" s="1125"/>
      <c r="I75" s="1125"/>
      <c r="J75" s="1125"/>
      <c r="K75" s="1125"/>
      <c r="L75" s="1125"/>
      <c r="M75" s="1125"/>
      <c r="N75" s="1125"/>
      <c r="O75" s="1111" t="s">
        <v>1675</v>
      </c>
      <c r="P75" s="1122" t="s">
        <v>1853</v>
      </c>
      <c r="Q75" s="1123"/>
      <c r="R75" s="1123"/>
      <c r="S75" s="1123"/>
      <c r="T75" s="1122" t="s">
        <v>1853</v>
      </c>
      <c r="U75" s="1123"/>
      <c r="V75" s="1123"/>
      <c r="W75" s="1123"/>
      <c r="X75" s="1122" t="s">
        <v>1853</v>
      </c>
      <c r="Y75" s="1123"/>
      <c r="Z75" s="1123"/>
      <c r="AA75" s="1123"/>
      <c r="AB75" s="1122" t="s">
        <v>1853</v>
      </c>
      <c r="AC75" s="1123"/>
      <c r="AD75" s="1123"/>
      <c r="AE75" s="1123"/>
      <c r="AF75" s="1122" t="s">
        <v>1853</v>
      </c>
      <c r="AG75" s="1123"/>
      <c r="AH75" s="1123"/>
      <c r="AI75" s="1123"/>
      <c r="AJ75" s="1122" t="s">
        <v>1853</v>
      </c>
      <c r="AK75" s="1123"/>
      <c r="AL75" s="1123"/>
      <c r="AM75" s="1123"/>
      <c r="AN75" s="1122" t="s">
        <v>1853</v>
      </c>
      <c r="AO75" s="1123"/>
      <c r="AP75" s="1123"/>
      <c r="AQ75" s="1123"/>
      <c r="AR75" s="1122" t="s">
        <v>1853</v>
      </c>
      <c r="AS75" s="1123"/>
      <c r="AT75" s="1123"/>
      <c r="AU75" s="1123"/>
      <c r="AV75" s="1122" t="s">
        <v>1853</v>
      </c>
      <c r="AW75" s="1123"/>
      <c r="AX75" s="1123"/>
      <c r="AY75" s="1123"/>
    </row>
    <row r="76" spans="1:51" s="1129" customFormat="1" ht="42" customHeight="1">
      <c r="A76" s="1125" t="s">
        <v>1429</v>
      </c>
      <c r="B76" s="1125"/>
      <c r="C76" s="1125"/>
      <c r="D76" s="1125"/>
      <c r="E76" s="1125"/>
      <c r="F76" s="1125"/>
      <c r="G76" s="1125"/>
      <c r="H76" s="1125"/>
      <c r="I76" s="1125"/>
      <c r="J76" s="1125"/>
      <c r="K76" s="1125"/>
      <c r="L76" s="1125"/>
      <c r="M76" s="1125"/>
      <c r="N76" s="1125"/>
      <c r="O76" s="1111" t="s">
        <v>1677</v>
      </c>
      <c r="P76" s="1122" t="s">
        <v>1853</v>
      </c>
      <c r="Q76" s="1123"/>
      <c r="R76" s="1123"/>
      <c r="S76" s="1123"/>
      <c r="T76" s="1122" t="s">
        <v>1853</v>
      </c>
      <c r="U76" s="1123"/>
      <c r="V76" s="1123"/>
      <c r="W76" s="1123"/>
      <c r="X76" s="1122" t="s">
        <v>1853</v>
      </c>
      <c r="Y76" s="1123"/>
      <c r="Z76" s="1123"/>
      <c r="AA76" s="1123"/>
      <c r="AB76" s="1122" t="s">
        <v>1853</v>
      </c>
      <c r="AC76" s="1123"/>
      <c r="AD76" s="1123"/>
      <c r="AE76" s="1123"/>
      <c r="AF76" s="1122" t="s">
        <v>1853</v>
      </c>
      <c r="AG76" s="1123"/>
      <c r="AH76" s="1123"/>
      <c r="AI76" s="1123"/>
      <c r="AJ76" s="1122" t="s">
        <v>1853</v>
      </c>
      <c r="AK76" s="1123"/>
      <c r="AL76" s="1123"/>
      <c r="AM76" s="1123"/>
      <c r="AN76" s="1122" t="s">
        <v>1853</v>
      </c>
      <c r="AO76" s="1123"/>
      <c r="AP76" s="1123"/>
      <c r="AQ76" s="1123"/>
      <c r="AR76" s="1122" t="s">
        <v>1853</v>
      </c>
      <c r="AS76" s="1123"/>
      <c r="AT76" s="1123"/>
      <c r="AU76" s="1123"/>
      <c r="AV76" s="1122" t="s">
        <v>1853</v>
      </c>
      <c r="AW76" s="1123"/>
      <c r="AX76" s="1123"/>
      <c r="AY76" s="1123"/>
    </row>
    <row r="77" spans="1:51" s="1129" customFormat="1" ht="39" customHeight="1">
      <c r="A77" s="1125" t="s">
        <v>1430</v>
      </c>
      <c r="B77" s="1125"/>
      <c r="C77" s="1125"/>
      <c r="D77" s="1125"/>
      <c r="E77" s="1125"/>
      <c r="F77" s="1125"/>
      <c r="G77" s="1125"/>
      <c r="H77" s="1125"/>
      <c r="I77" s="1125"/>
      <c r="J77" s="1125"/>
      <c r="K77" s="1125"/>
      <c r="L77" s="1125"/>
      <c r="M77" s="1125"/>
      <c r="N77" s="1125"/>
      <c r="O77" s="1111" t="s">
        <v>1679</v>
      </c>
      <c r="P77" s="1122" t="s">
        <v>1853</v>
      </c>
      <c r="Q77" s="1123"/>
      <c r="R77" s="1123"/>
      <c r="S77" s="1123"/>
      <c r="T77" s="1122" t="s">
        <v>1853</v>
      </c>
      <c r="U77" s="1123"/>
      <c r="V77" s="1123"/>
      <c r="W77" s="1123"/>
      <c r="X77" s="1122" t="s">
        <v>1853</v>
      </c>
      <c r="Y77" s="1123"/>
      <c r="Z77" s="1123"/>
      <c r="AA77" s="1123"/>
      <c r="AB77" s="1122" t="s">
        <v>1853</v>
      </c>
      <c r="AC77" s="1123"/>
      <c r="AD77" s="1123"/>
      <c r="AE77" s="1123"/>
      <c r="AF77" s="1122" t="s">
        <v>1853</v>
      </c>
      <c r="AG77" s="1123"/>
      <c r="AH77" s="1123"/>
      <c r="AI77" s="1123"/>
      <c r="AJ77" s="1122" t="s">
        <v>1853</v>
      </c>
      <c r="AK77" s="1123"/>
      <c r="AL77" s="1123"/>
      <c r="AM77" s="1123"/>
      <c r="AN77" s="1122" t="s">
        <v>1853</v>
      </c>
      <c r="AO77" s="1123"/>
      <c r="AP77" s="1123"/>
      <c r="AQ77" s="1123"/>
      <c r="AR77" s="1122" t="s">
        <v>1853</v>
      </c>
      <c r="AS77" s="1123"/>
      <c r="AT77" s="1123"/>
      <c r="AU77" s="1123"/>
      <c r="AV77" s="1122" t="s">
        <v>1853</v>
      </c>
      <c r="AW77" s="1123"/>
      <c r="AX77" s="1123"/>
      <c r="AY77" s="1123"/>
    </row>
    <row r="78" spans="1:51" s="1133" customFormat="1" ht="43.5" customHeight="1">
      <c r="A78" s="1137" t="s">
        <v>1431</v>
      </c>
      <c r="B78" s="1137"/>
      <c r="C78" s="1137"/>
      <c r="D78" s="1137"/>
      <c r="E78" s="1137"/>
      <c r="F78" s="1137"/>
      <c r="G78" s="1137"/>
      <c r="H78" s="1137"/>
      <c r="I78" s="1137"/>
      <c r="J78" s="1137"/>
      <c r="K78" s="1137"/>
      <c r="L78" s="1137"/>
      <c r="M78" s="1137"/>
      <c r="N78" s="1137"/>
      <c r="O78" s="1136" t="s">
        <v>1681</v>
      </c>
      <c r="P78" s="1122" t="s">
        <v>1853</v>
      </c>
      <c r="Q78" s="1123"/>
      <c r="R78" s="1123"/>
      <c r="S78" s="1123"/>
      <c r="T78" s="1122" t="s">
        <v>1853</v>
      </c>
      <c r="U78" s="1123"/>
      <c r="V78" s="1123"/>
      <c r="W78" s="1123"/>
      <c r="X78" s="1122" t="s">
        <v>1853</v>
      </c>
      <c r="Y78" s="1123"/>
      <c r="Z78" s="1123"/>
      <c r="AA78" s="1123"/>
      <c r="AB78" s="1122" t="s">
        <v>1853</v>
      </c>
      <c r="AC78" s="1123"/>
      <c r="AD78" s="1123"/>
      <c r="AE78" s="1123"/>
      <c r="AF78" s="1122" t="s">
        <v>1853</v>
      </c>
      <c r="AG78" s="1123"/>
      <c r="AH78" s="1123"/>
      <c r="AI78" s="1123"/>
      <c r="AJ78" s="1122" t="s">
        <v>1853</v>
      </c>
      <c r="AK78" s="1123"/>
      <c r="AL78" s="1123"/>
      <c r="AM78" s="1123"/>
      <c r="AN78" s="1122" t="s">
        <v>1853</v>
      </c>
      <c r="AO78" s="1123"/>
      <c r="AP78" s="1123"/>
      <c r="AQ78" s="1123"/>
      <c r="AR78" s="1122" t="s">
        <v>1853</v>
      </c>
      <c r="AS78" s="1123"/>
      <c r="AT78" s="1123"/>
      <c r="AU78" s="1123"/>
      <c r="AV78" s="1122" t="s">
        <v>1853</v>
      </c>
      <c r="AW78" s="1123"/>
      <c r="AX78" s="1123"/>
      <c r="AY78" s="1123"/>
    </row>
    <row r="79" spans="1:51" s="1129" customFormat="1" ht="41.25" customHeight="1">
      <c r="A79" s="1125" t="s">
        <v>1432</v>
      </c>
      <c r="B79" s="1125"/>
      <c r="C79" s="1125"/>
      <c r="D79" s="1125"/>
      <c r="E79" s="1125"/>
      <c r="F79" s="1125"/>
      <c r="G79" s="1125"/>
      <c r="H79" s="1125"/>
      <c r="I79" s="1125"/>
      <c r="J79" s="1125"/>
      <c r="K79" s="1125"/>
      <c r="L79" s="1125"/>
      <c r="M79" s="1125"/>
      <c r="N79" s="1125"/>
      <c r="O79" s="1111" t="s">
        <v>1683</v>
      </c>
      <c r="P79" s="1122" t="s">
        <v>1853</v>
      </c>
      <c r="Q79" s="1123"/>
      <c r="R79" s="1123"/>
      <c r="S79" s="1123"/>
      <c r="T79" s="1122" t="s">
        <v>1853</v>
      </c>
      <c r="U79" s="1123"/>
      <c r="V79" s="1123"/>
      <c r="W79" s="1123"/>
      <c r="X79" s="1122" t="s">
        <v>1853</v>
      </c>
      <c r="Y79" s="1123"/>
      <c r="Z79" s="1123"/>
      <c r="AA79" s="1123"/>
      <c r="AB79" s="1122" t="s">
        <v>1853</v>
      </c>
      <c r="AC79" s="1123"/>
      <c r="AD79" s="1123"/>
      <c r="AE79" s="1123"/>
      <c r="AF79" s="1122" t="s">
        <v>1853</v>
      </c>
      <c r="AG79" s="1123"/>
      <c r="AH79" s="1123"/>
      <c r="AI79" s="1123"/>
      <c r="AJ79" s="1122" t="s">
        <v>1853</v>
      </c>
      <c r="AK79" s="1123"/>
      <c r="AL79" s="1123"/>
      <c r="AM79" s="1123"/>
      <c r="AN79" s="1122" t="s">
        <v>1853</v>
      </c>
      <c r="AO79" s="1123"/>
      <c r="AP79" s="1123"/>
      <c r="AQ79" s="1123"/>
      <c r="AR79" s="1122" t="s">
        <v>1853</v>
      </c>
      <c r="AS79" s="1123"/>
      <c r="AT79" s="1123"/>
      <c r="AU79" s="1123"/>
      <c r="AV79" s="1122" t="s">
        <v>1853</v>
      </c>
      <c r="AW79" s="1123"/>
      <c r="AX79" s="1123"/>
      <c r="AY79" s="1123"/>
    </row>
    <row r="80" spans="1:51" s="1129" customFormat="1" ht="42.75" customHeight="1">
      <c r="A80" s="1125" t="s">
        <v>1433</v>
      </c>
      <c r="B80" s="1125"/>
      <c r="C80" s="1125"/>
      <c r="D80" s="1125"/>
      <c r="E80" s="1125"/>
      <c r="F80" s="1125"/>
      <c r="G80" s="1125"/>
      <c r="H80" s="1125"/>
      <c r="I80" s="1125"/>
      <c r="J80" s="1125"/>
      <c r="K80" s="1125"/>
      <c r="L80" s="1125"/>
      <c r="M80" s="1125"/>
      <c r="N80" s="1125"/>
      <c r="O80" s="1111" t="s">
        <v>1793</v>
      </c>
      <c r="P80" s="1122" t="s">
        <v>1853</v>
      </c>
      <c r="Q80" s="1123"/>
      <c r="R80" s="1123"/>
      <c r="S80" s="1123"/>
      <c r="T80" s="1122" t="s">
        <v>1853</v>
      </c>
      <c r="U80" s="1123"/>
      <c r="V80" s="1123"/>
      <c r="W80" s="1123"/>
      <c r="X80" s="1122" t="s">
        <v>1853</v>
      </c>
      <c r="Y80" s="1123"/>
      <c r="Z80" s="1123"/>
      <c r="AA80" s="1123"/>
      <c r="AB80" s="1122" t="s">
        <v>1853</v>
      </c>
      <c r="AC80" s="1123"/>
      <c r="AD80" s="1123"/>
      <c r="AE80" s="1123"/>
      <c r="AF80" s="1122" t="s">
        <v>1853</v>
      </c>
      <c r="AG80" s="1123"/>
      <c r="AH80" s="1123"/>
      <c r="AI80" s="1123"/>
      <c r="AJ80" s="1122" t="s">
        <v>1853</v>
      </c>
      <c r="AK80" s="1123"/>
      <c r="AL80" s="1123"/>
      <c r="AM80" s="1123"/>
      <c r="AN80" s="1122" t="s">
        <v>1853</v>
      </c>
      <c r="AO80" s="1123"/>
      <c r="AP80" s="1123"/>
      <c r="AQ80" s="1123"/>
      <c r="AR80" s="1122" t="s">
        <v>1853</v>
      </c>
      <c r="AS80" s="1123"/>
      <c r="AT80" s="1123"/>
      <c r="AU80" s="1123"/>
      <c r="AV80" s="1122" t="s">
        <v>1853</v>
      </c>
      <c r="AW80" s="1123"/>
      <c r="AX80" s="1123"/>
      <c r="AY80" s="1123"/>
    </row>
    <row r="81" spans="1:51" s="1133" customFormat="1" ht="26.25" customHeight="1">
      <c r="A81" s="1135" t="s">
        <v>1434</v>
      </c>
      <c r="B81" s="1135"/>
      <c r="C81" s="1135"/>
      <c r="D81" s="1135"/>
      <c r="E81" s="1135"/>
      <c r="F81" s="1135"/>
      <c r="G81" s="1135"/>
      <c r="H81" s="1135"/>
      <c r="I81" s="1135"/>
      <c r="J81" s="1135"/>
      <c r="K81" s="1135"/>
      <c r="L81" s="1135"/>
      <c r="M81" s="1135"/>
      <c r="N81" s="1135"/>
      <c r="O81" s="1136" t="s">
        <v>1795</v>
      </c>
      <c r="P81" s="1122" t="s">
        <v>1853</v>
      </c>
      <c r="Q81" s="1123"/>
      <c r="R81" s="1123"/>
      <c r="S81" s="1123"/>
      <c r="T81" s="1122" t="s">
        <v>1853</v>
      </c>
      <c r="U81" s="1123"/>
      <c r="V81" s="1123"/>
      <c r="W81" s="1123"/>
      <c r="X81" s="1122" t="s">
        <v>1853</v>
      </c>
      <c r="Y81" s="1123"/>
      <c r="Z81" s="1123"/>
      <c r="AA81" s="1123"/>
      <c r="AB81" s="1122" t="s">
        <v>1853</v>
      </c>
      <c r="AC81" s="1123"/>
      <c r="AD81" s="1123"/>
      <c r="AE81" s="1123"/>
      <c r="AF81" s="1122" t="s">
        <v>1853</v>
      </c>
      <c r="AG81" s="1123"/>
      <c r="AH81" s="1123"/>
      <c r="AI81" s="1123"/>
      <c r="AJ81" s="1122" t="s">
        <v>1853</v>
      </c>
      <c r="AK81" s="1123"/>
      <c r="AL81" s="1123"/>
      <c r="AM81" s="1123"/>
      <c r="AN81" s="1122" t="s">
        <v>1853</v>
      </c>
      <c r="AO81" s="1123"/>
      <c r="AP81" s="1123"/>
      <c r="AQ81" s="1123"/>
      <c r="AR81" s="1122" t="s">
        <v>1853</v>
      </c>
      <c r="AS81" s="1123"/>
      <c r="AT81" s="1123"/>
      <c r="AU81" s="1123"/>
      <c r="AV81" s="1122" t="s">
        <v>1853</v>
      </c>
      <c r="AW81" s="1123"/>
      <c r="AX81" s="1123"/>
      <c r="AY81" s="1123"/>
    </row>
    <row r="82" spans="1:51" s="1129" customFormat="1" ht="26.25" customHeight="1">
      <c r="A82" s="1125" t="s">
        <v>802</v>
      </c>
      <c r="B82" s="1125"/>
      <c r="C82" s="1125"/>
      <c r="D82" s="1125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11" t="s">
        <v>1797</v>
      </c>
      <c r="P82" s="1122" t="s">
        <v>1853</v>
      </c>
      <c r="Q82" s="1123"/>
      <c r="R82" s="1123"/>
      <c r="S82" s="1123"/>
      <c r="T82" s="1122" t="s">
        <v>1853</v>
      </c>
      <c r="U82" s="1123"/>
      <c r="V82" s="1123"/>
      <c r="W82" s="1123"/>
      <c r="X82" s="1122" t="s">
        <v>1853</v>
      </c>
      <c r="Y82" s="1123"/>
      <c r="Z82" s="1123"/>
      <c r="AA82" s="1123"/>
      <c r="AB82" s="1122" t="s">
        <v>1853</v>
      </c>
      <c r="AC82" s="1123"/>
      <c r="AD82" s="1123"/>
      <c r="AE82" s="1123"/>
      <c r="AF82" s="1122" t="s">
        <v>1853</v>
      </c>
      <c r="AG82" s="1123"/>
      <c r="AH82" s="1123"/>
      <c r="AI82" s="1123"/>
      <c r="AJ82" s="1122" t="s">
        <v>1853</v>
      </c>
      <c r="AK82" s="1123"/>
      <c r="AL82" s="1123"/>
      <c r="AM82" s="1123"/>
      <c r="AN82" s="1122" t="s">
        <v>1853</v>
      </c>
      <c r="AO82" s="1123"/>
      <c r="AP82" s="1123"/>
      <c r="AQ82" s="1123"/>
      <c r="AR82" s="1122" t="s">
        <v>1853</v>
      </c>
      <c r="AS82" s="1123"/>
      <c r="AT82" s="1123"/>
      <c r="AU82" s="1123"/>
      <c r="AV82" s="1122" t="s">
        <v>1853</v>
      </c>
      <c r="AW82" s="1123"/>
      <c r="AX82" s="1123"/>
      <c r="AY82" s="1123"/>
    </row>
    <row r="83" spans="1:51" s="1129" customFormat="1" ht="26.25" customHeight="1">
      <c r="A83" s="1125" t="s">
        <v>803</v>
      </c>
      <c r="B83" s="1125"/>
      <c r="C83" s="1125"/>
      <c r="D83" s="1125"/>
      <c r="E83" s="1125"/>
      <c r="F83" s="1125"/>
      <c r="G83" s="1125"/>
      <c r="H83" s="1125"/>
      <c r="I83" s="1125"/>
      <c r="J83" s="1125"/>
      <c r="K83" s="1125"/>
      <c r="L83" s="1125"/>
      <c r="M83" s="1125"/>
      <c r="N83" s="1125"/>
      <c r="O83" s="1111" t="s">
        <v>1799</v>
      </c>
      <c r="P83" s="1122" t="s">
        <v>1853</v>
      </c>
      <c r="Q83" s="1123"/>
      <c r="R83" s="1123"/>
      <c r="S83" s="1123"/>
      <c r="T83" s="1122" t="s">
        <v>1853</v>
      </c>
      <c r="U83" s="1123"/>
      <c r="V83" s="1123"/>
      <c r="W83" s="1123"/>
      <c r="X83" s="1122" t="s">
        <v>1853</v>
      </c>
      <c r="Y83" s="1123"/>
      <c r="Z83" s="1123"/>
      <c r="AA83" s="1123"/>
      <c r="AB83" s="1122" t="s">
        <v>1853</v>
      </c>
      <c r="AC83" s="1123"/>
      <c r="AD83" s="1123"/>
      <c r="AE83" s="1123"/>
      <c r="AF83" s="1122" t="s">
        <v>1853</v>
      </c>
      <c r="AG83" s="1123"/>
      <c r="AH83" s="1123"/>
      <c r="AI83" s="1123"/>
      <c r="AJ83" s="1122" t="s">
        <v>1853</v>
      </c>
      <c r="AK83" s="1123"/>
      <c r="AL83" s="1123"/>
      <c r="AM83" s="1123"/>
      <c r="AN83" s="1122" t="s">
        <v>1853</v>
      </c>
      <c r="AO83" s="1123"/>
      <c r="AP83" s="1123"/>
      <c r="AQ83" s="1123"/>
      <c r="AR83" s="1122" t="s">
        <v>1853</v>
      </c>
      <c r="AS83" s="1123"/>
      <c r="AT83" s="1123"/>
      <c r="AU83" s="1123"/>
      <c r="AV83" s="1122" t="s">
        <v>1853</v>
      </c>
      <c r="AW83" s="1123"/>
      <c r="AX83" s="1123"/>
      <c r="AY83" s="1123"/>
    </row>
    <row r="84" spans="1:51" s="1129" customFormat="1" ht="26.25" customHeight="1">
      <c r="A84" s="1125" t="s">
        <v>804</v>
      </c>
      <c r="B84" s="1125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N84" s="1125"/>
      <c r="O84" s="1111" t="s">
        <v>1801</v>
      </c>
      <c r="P84" s="1122" t="s">
        <v>1853</v>
      </c>
      <c r="Q84" s="1123"/>
      <c r="R84" s="1123"/>
      <c r="S84" s="1123"/>
      <c r="T84" s="1122" t="s">
        <v>1853</v>
      </c>
      <c r="U84" s="1123"/>
      <c r="V84" s="1123"/>
      <c r="W84" s="1123"/>
      <c r="X84" s="1122" t="s">
        <v>1853</v>
      </c>
      <c r="Y84" s="1123"/>
      <c r="Z84" s="1123"/>
      <c r="AA84" s="1123"/>
      <c r="AB84" s="1122" t="s">
        <v>1853</v>
      </c>
      <c r="AC84" s="1123"/>
      <c r="AD84" s="1123"/>
      <c r="AE84" s="1123"/>
      <c r="AF84" s="1122" t="s">
        <v>1853</v>
      </c>
      <c r="AG84" s="1123"/>
      <c r="AH84" s="1123"/>
      <c r="AI84" s="1123"/>
      <c r="AJ84" s="1122" t="s">
        <v>1853</v>
      </c>
      <c r="AK84" s="1123"/>
      <c r="AL84" s="1123"/>
      <c r="AM84" s="1123"/>
      <c r="AN84" s="1122" t="s">
        <v>1853</v>
      </c>
      <c r="AO84" s="1123"/>
      <c r="AP84" s="1123"/>
      <c r="AQ84" s="1123"/>
      <c r="AR84" s="1122" t="s">
        <v>1853</v>
      </c>
      <c r="AS84" s="1123"/>
      <c r="AT84" s="1123"/>
      <c r="AU84" s="1123"/>
      <c r="AV84" s="1122" t="s">
        <v>1853</v>
      </c>
      <c r="AW84" s="1123"/>
      <c r="AX84" s="1123"/>
      <c r="AY84" s="1123"/>
    </row>
    <row r="85" spans="1:51" s="1127" customFormat="1" ht="28.5" customHeight="1">
      <c r="A85" s="1138" t="s">
        <v>1435</v>
      </c>
      <c r="B85" s="1126"/>
      <c r="C85" s="1126"/>
      <c r="D85" s="1126"/>
      <c r="E85" s="1126"/>
      <c r="F85" s="1126"/>
      <c r="G85" s="1126"/>
      <c r="H85" s="1126"/>
      <c r="I85" s="1126"/>
      <c r="J85" s="1126"/>
      <c r="K85" s="1126"/>
      <c r="L85" s="1126"/>
      <c r="M85" s="1126"/>
      <c r="N85" s="1126"/>
      <c r="O85" s="1115" t="s">
        <v>1803</v>
      </c>
      <c r="P85" s="1116"/>
      <c r="Q85" s="1116"/>
      <c r="R85" s="1116"/>
      <c r="S85" s="1116"/>
      <c r="T85" s="1116">
        <v>236146</v>
      </c>
      <c r="U85" s="1116"/>
      <c r="V85" s="1116"/>
      <c r="W85" s="1116"/>
      <c r="X85" s="1116">
        <v>187376</v>
      </c>
      <c r="Y85" s="1116"/>
      <c r="Z85" s="1116"/>
      <c r="AA85" s="1116"/>
      <c r="AB85" s="1116"/>
      <c r="AC85" s="1116"/>
      <c r="AD85" s="1116"/>
      <c r="AE85" s="1116"/>
      <c r="AF85" s="1116"/>
      <c r="AG85" s="1116"/>
      <c r="AH85" s="1116"/>
      <c r="AI85" s="1116"/>
      <c r="AJ85" s="1116"/>
      <c r="AK85" s="1116"/>
      <c r="AL85" s="1116"/>
      <c r="AM85" s="1116"/>
      <c r="AN85" s="1116"/>
      <c r="AO85" s="1116"/>
      <c r="AP85" s="1116"/>
      <c r="AQ85" s="1116"/>
      <c r="AR85" s="1116"/>
      <c r="AS85" s="1116"/>
      <c r="AT85" s="1116"/>
      <c r="AU85" s="1116"/>
      <c r="AV85" s="1116">
        <v>972611</v>
      </c>
      <c r="AW85" s="1116"/>
      <c r="AX85" s="1116"/>
      <c r="AY85" s="1116"/>
    </row>
    <row r="86" spans="1:51" s="1129" customFormat="1" ht="29.25" customHeight="1">
      <c r="A86" s="1125" t="s">
        <v>836</v>
      </c>
      <c r="B86" s="1170"/>
      <c r="C86" s="1170"/>
      <c r="D86" s="1170"/>
      <c r="E86" s="1170"/>
      <c r="F86" s="1170"/>
      <c r="G86" s="1170"/>
      <c r="H86" s="1170"/>
      <c r="I86" s="1170"/>
      <c r="J86" s="1170"/>
      <c r="K86" s="1170"/>
      <c r="L86" s="1170"/>
      <c r="M86" s="1170"/>
      <c r="N86" s="1170"/>
      <c r="O86" s="1111" t="s">
        <v>1805</v>
      </c>
      <c r="P86" s="1112"/>
      <c r="Q86" s="1112"/>
      <c r="R86" s="1112"/>
      <c r="S86" s="1112"/>
      <c r="T86" s="1112"/>
      <c r="U86" s="1112"/>
      <c r="V86" s="1112"/>
      <c r="W86" s="1112"/>
      <c r="X86" s="1112"/>
      <c r="Y86" s="1112"/>
      <c r="Z86" s="1112"/>
      <c r="AA86" s="1112"/>
      <c r="AB86" s="1112"/>
      <c r="AC86" s="1112"/>
      <c r="AD86" s="1112"/>
      <c r="AE86" s="1112"/>
      <c r="AF86" s="1112"/>
      <c r="AG86" s="1112"/>
      <c r="AH86" s="1112"/>
      <c r="AI86" s="1112"/>
      <c r="AJ86" s="1112"/>
      <c r="AK86" s="1112"/>
      <c r="AL86" s="1112"/>
      <c r="AM86" s="1112"/>
      <c r="AN86" s="1112"/>
      <c r="AO86" s="1112"/>
      <c r="AP86" s="1112"/>
      <c r="AQ86" s="1112"/>
      <c r="AR86" s="1112"/>
      <c r="AS86" s="1112"/>
      <c r="AT86" s="1112"/>
      <c r="AU86" s="1112"/>
      <c r="AV86" s="1112"/>
      <c r="AW86" s="1112"/>
      <c r="AX86" s="1112"/>
      <c r="AY86" s="1112"/>
    </row>
    <row r="87" spans="1:51" s="1127" customFormat="1" ht="31.5" customHeight="1">
      <c r="A87" s="1126" t="s">
        <v>1437</v>
      </c>
      <c r="B87" s="1141"/>
      <c r="C87" s="1141"/>
      <c r="D87" s="1141"/>
      <c r="E87" s="1141"/>
      <c r="F87" s="1141"/>
      <c r="G87" s="1141"/>
      <c r="H87" s="1141"/>
      <c r="I87" s="1141"/>
      <c r="J87" s="1141"/>
      <c r="K87" s="1141"/>
      <c r="L87" s="1141"/>
      <c r="M87" s="1141"/>
      <c r="N87" s="1141"/>
      <c r="O87" s="1115" t="s">
        <v>1807</v>
      </c>
      <c r="P87" s="1116"/>
      <c r="Q87" s="1116"/>
      <c r="R87" s="1116"/>
      <c r="S87" s="1116"/>
      <c r="T87" s="1116">
        <v>236146</v>
      </c>
      <c r="U87" s="1116"/>
      <c r="V87" s="1116"/>
      <c r="W87" s="1116"/>
      <c r="X87" s="1116">
        <v>187376</v>
      </c>
      <c r="Y87" s="1116"/>
      <c r="Z87" s="1116"/>
      <c r="AA87" s="1116"/>
      <c r="AB87" s="1116"/>
      <c r="AC87" s="1116"/>
      <c r="AD87" s="1116"/>
      <c r="AE87" s="1116"/>
      <c r="AF87" s="1116"/>
      <c r="AG87" s="1116"/>
      <c r="AH87" s="1116"/>
      <c r="AI87" s="1116"/>
      <c r="AJ87" s="1116"/>
      <c r="AK87" s="1116"/>
      <c r="AL87" s="1116"/>
      <c r="AM87" s="1116"/>
      <c r="AN87" s="1116"/>
      <c r="AO87" s="1116"/>
      <c r="AP87" s="1116"/>
      <c r="AQ87" s="1116"/>
      <c r="AR87" s="1116"/>
      <c r="AS87" s="1116"/>
      <c r="AT87" s="1116"/>
      <c r="AU87" s="1116"/>
      <c r="AV87" s="1116">
        <v>972611</v>
      </c>
      <c r="AW87" s="1116"/>
      <c r="AX87" s="1116"/>
      <c r="AY87" s="1116"/>
    </row>
    <row r="88" spans="1:51" s="1129" customFormat="1" ht="25.5" customHeight="1">
      <c r="A88" s="1121" t="s">
        <v>805</v>
      </c>
      <c r="B88" s="1142"/>
      <c r="C88" s="1142"/>
      <c r="D88" s="1142"/>
      <c r="E88" s="1142"/>
      <c r="F88" s="1142"/>
      <c r="G88" s="1142"/>
      <c r="H88" s="1142"/>
      <c r="I88" s="1142"/>
      <c r="J88" s="1142"/>
      <c r="K88" s="1142"/>
      <c r="L88" s="1142"/>
      <c r="M88" s="1142"/>
      <c r="N88" s="1142"/>
      <c r="O88" s="1111" t="s">
        <v>1809</v>
      </c>
      <c r="P88" s="1122" t="s">
        <v>1853</v>
      </c>
      <c r="Q88" s="1123"/>
      <c r="R88" s="1123"/>
      <c r="S88" s="1123"/>
      <c r="T88" s="1122" t="s">
        <v>1853</v>
      </c>
      <c r="U88" s="1123"/>
      <c r="V88" s="1123"/>
      <c r="W88" s="1123"/>
      <c r="X88" s="1122" t="s">
        <v>1853</v>
      </c>
      <c r="Y88" s="1123"/>
      <c r="Z88" s="1123"/>
      <c r="AA88" s="1123"/>
      <c r="AB88" s="1122" t="s">
        <v>1853</v>
      </c>
      <c r="AC88" s="1123"/>
      <c r="AD88" s="1123"/>
      <c r="AE88" s="1123"/>
      <c r="AF88" s="1122" t="s">
        <v>1853</v>
      </c>
      <c r="AG88" s="1123"/>
      <c r="AH88" s="1123"/>
      <c r="AI88" s="1123"/>
      <c r="AJ88" s="1122" t="s">
        <v>1853</v>
      </c>
      <c r="AK88" s="1123"/>
      <c r="AL88" s="1123"/>
      <c r="AM88" s="1123"/>
      <c r="AN88" s="1122" t="s">
        <v>1853</v>
      </c>
      <c r="AO88" s="1123"/>
      <c r="AP88" s="1123"/>
      <c r="AQ88" s="1123"/>
      <c r="AR88" s="1122" t="s">
        <v>1853</v>
      </c>
      <c r="AS88" s="1123"/>
      <c r="AT88" s="1123"/>
      <c r="AU88" s="1123"/>
      <c r="AV88" s="1122" t="s">
        <v>1853</v>
      </c>
      <c r="AW88" s="1123"/>
      <c r="AX88" s="1123"/>
      <c r="AY88" s="1123"/>
    </row>
    <row r="89" spans="1:51" s="1129" customFormat="1" ht="29.25" customHeight="1">
      <c r="A89" s="1121" t="s">
        <v>1438</v>
      </c>
      <c r="B89" s="1142"/>
      <c r="C89" s="1142"/>
      <c r="D89" s="1142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1111" t="s">
        <v>1811</v>
      </c>
      <c r="P89" s="1122" t="s">
        <v>1853</v>
      </c>
      <c r="Q89" s="1123"/>
      <c r="R89" s="1123"/>
      <c r="S89" s="1123"/>
      <c r="T89" s="1122" t="s">
        <v>1853</v>
      </c>
      <c r="U89" s="1123"/>
      <c r="V89" s="1123"/>
      <c r="W89" s="1123"/>
      <c r="X89" s="1122" t="s">
        <v>1853</v>
      </c>
      <c r="Y89" s="1123"/>
      <c r="Z89" s="1123"/>
      <c r="AA89" s="1123"/>
      <c r="AB89" s="1122" t="s">
        <v>1853</v>
      </c>
      <c r="AC89" s="1123"/>
      <c r="AD89" s="1123"/>
      <c r="AE89" s="1123"/>
      <c r="AF89" s="1122" t="s">
        <v>1853</v>
      </c>
      <c r="AG89" s="1123"/>
      <c r="AH89" s="1123"/>
      <c r="AI89" s="1123"/>
      <c r="AJ89" s="1122" t="s">
        <v>1853</v>
      </c>
      <c r="AK89" s="1123"/>
      <c r="AL89" s="1123"/>
      <c r="AM89" s="1123"/>
      <c r="AN89" s="1122" t="s">
        <v>1853</v>
      </c>
      <c r="AO89" s="1123"/>
      <c r="AP89" s="1123"/>
      <c r="AQ89" s="1123"/>
      <c r="AR89" s="1122" t="s">
        <v>1853</v>
      </c>
      <c r="AS89" s="1123"/>
      <c r="AT89" s="1123"/>
      <c r="AU89" s="1123"/>
      <c r="AV89" s="1122" t="s">
        <v>1853</v>
      </c>
      <c r="AW89" s="1123"/>
      <c r="AX89" s="1123"/>
      <c r="AY89" s="1123"/>
    </row>
    <row r="90" spans="1:51" s="1129" customFormat="1" ht="28.5" customHeight="1">
      <c r="A90" s="1121" t="s">
        <v>1439</v>
      </c>
      <c r="B90" s="1142"/>
      <c r="C90" s="1142"/>
      <c r="D90" s="1142"/>
      <c r="E90" s="1142"/>
      <c r="F90" s="1142"/>
      <c r="G90" s="1142"/>
      <c r="H90" s="1142"/>
      <c r="I90" s="1142"/>
      <c r="J90" s="1142"/>
      <c r="K90" s="1142"/>
      <c r="L90" s="1142"/>
      <c r="M90" s="1142"/>
      <c r="N90" s="1142"/>
      <c r="O90" s="1111" t="s">
        <v>1813</v>
      </c>
      <c r="P90" s="1122" t="s">
        <v>1853</v>
      </c>
      <c r="Q90" s="1123"/>
      <c r="R90" s="1123"/>
      <c r="S90" s="1123"/>
      <c r="T90" s="1122" t="s">
        <v>1853</v>
      </c>
      <c r="U90" s="1123"/>
      <c r="V90" s="1123"/>
      <c r="W90" s="1123"/>
      <c r="X90" s="1122" t="s">
        <v>1853</v>
      </c>
      <c r="Y90" s="1123"/>
      <c r="Z90" s="1123"/>
      <c r="AA90" s="1123"/>
      <c r="AB90" s="1122" t="s">
        <v>1853</v>
      </c>
      <c r="AC90" s="1123"/>
      <c r="AD90" s="1123"/>
      <c r="AE90" s="1123"/>
      <c r="AF90" s="1122" t="s">
        <v>1853</v>
      </c>
      <c r="AG90" s="1123"/>
      <c r="AH90" s="1123"/>
      <c r="AI90" s="1123"/>
      <c r="AJ90" s="1122" t="s">
        <v>1853</v>
      </c>
      <c r="AK90" s="1123"/>
      <c r="AL90" s="1123"/>
      <c r="AM90" s="1123"/>
      <c r="AN90" s="1122" t="s">
        <v>1853</v>
      </c>
      <c r="AO90" s="1123"/>
      <c r="AP90" s="1123"/>
      <c r="AQ90" s="1123"/>
      <c r="AR90" s="1122" t="s">
        <v>1853</v>
      </c>
      <c r="AS90" s="1123"/>
      <c r="AT90" s="1123"/>
      <c r="AU90" s="1123"/>
      <c r="AV90" s="1122" t="s">
        <v>1853</v>
      </c>
      <c r="AW90" s="1123"/>
      <c r="AX90" s="1123"/>
      <c r="AY90" s="1123"/>
    </row>
    <row r="91" spans="1:51" s="1129" customFormat="1" ht="42" customHeight="1">
      <c r="A91" s="1121" t="s">
        <v>1440</v>
      </c>
      <c r="B91" s="1142"/>
      <c r="C91" s="1142"/>
      <c r="D91" s="1142"/>
      <c r="E91" s="1142"/>
      <c r="F91" s="1142"/>
      <c r="G91" s="1142"/>
      <c r="H91" s="1142"/>
      <c r="I91" s="1142"/>
      <c r="J91" s="1142"/>
      <c r="K91" s="1142"/>
      <c r="L91" s="1142"/>
      <c r="M91" s="1142"/>
      <c r="N91" s="1142"/>
      <c r="O91" s="1111" t="s">
        <v>1815</v>
      </c>
      <c r="P91" s="1122" t="s">
        <v>1853</v>
      </c>
      <c r="Q91" s="1123"/>
      <c r="R91" s="1123"/>
      <c r="S91" s="1123"/>
      <c r="T91" s="1122" t="s">
        <v>1853</v>
      </c>
      <c r="U91" s="1123"/>
      <c r="V91" s="1123"/>
      <c r="W91" s="1123"/>
      <c r="X91" s="1122" t="s">
        <v>1853</v>
      </c>
      <c r="Y91" s="1123"/>
      <c r="Z91" s="1123"/>
      <c r="AA91" s="1123"/>
      <c r="AB91" s="1122" t="s">
        <v>1853</v>
      </c>
      <c r="AC91" s="1123"/>
      <c r="AD91" s="1123"/>
      <c r="AE91" s="1123"/>
      <c r="AF91" s="1122" t="s">
        <v>1853</v>
      </c>
      <c r="AG91" s="1123"/>
      <c r="AH91" s="1123"/>
      <c r="AI91" s="1123"/>
      <c r="AJ91" s="1122" t="s">
        <v>1853</v>
      </c>
      <c r="AK91" s="1123"/>
      <c r="AL91" s="1123"/>
      <c r="AM91" s="1123"/>
      <c r="AN91" s="1122" t="s">
        <v>1853</v>
      </c>
      <c r="AO91" s="1123"/>
      <c r="AP91" s="1123"/>
      <c r="AQ91" s="1123"/>
      <c r="AR91" s="1122" t="s">
        <v>1853</v>
      </c>
      <c r="AS91" s="1123"/>
      <c r="AT91" s="1123"/>
      <c r="AU91" s="1123"/>
      <c r="AV91" s="1122" t="s">
        <v>1853</v>
      </c>
      <c r="AW91" s="1123"/>
      <c r="AX91" s="1123"/>
      <c r="AY91" s="1123"/>
    </row>
    <row r="92" spans="1:51" s="1129" customFormat="1" ht="54.75" customHeight="1">
      <c r="A92" s="1121" t="s">
        <v>1441</v>
      </c>
      <c r="B92" s="1142"/>
      <c r="C92" s="1142"/>
      <c r="D92" s="1142"/>
      <c r="E92" s="1142"/>
      <c r="F92" s="1142"/>
      <c r="G92" s="1142"/>
      <c r="H92" s="1142"/>
      <c r="I92" s="1142"/>
      <c r="J92" s="1142"/>
      <c r="K92" s="1142"/>
      <c r="L92" s="1142"/>
      <c r="M92" s="1142"/>
      <c r="N92" s="1142"/>
      <c r="O92" s="1111" t="s">
        <v>1817</v>
      </c>
      <c r="P92" s="1122" t="s">
        <v>1853</v>
      </c>
      <c r="Q92" s="1123"/>
      <c r="R92" s="1123"/>
      <c r="S92" s="1123"/>
      <c r="T92" s="1122" t="s">
        <v>1853</v>
      </c>
      <c r="U92" s="1123"/>
      <c r="V92" s="1123"/>
      <c r="W92" s="1123"/>
      <c r="X92" s="1122" t="s">
        <v>1853</v>
      </c>
      <c r="Y92" s="1123"/>
      <c r="Z92" s="1123"/>
      <c r="AA92" s="1123"/>
      <c r="AB92" s="1122" t="s">
        <v>1853</v>
      </c>
      <c r="AC92" s="1123"/>
      <c r="AD92" s="1123"/>
      <c r="AE92" s="1123"/>
      <c r="AF92" s="1122" t="s">
        <v>1853</v>
      </c>
      <c r="AG92" s="1123"/>
      <c r="AH92" s="1123"/>
      <c r="AI92" s="1123"/>
      <c r="AJ92" s="1122" t="s">
        <v>1853</v>
      </c>
      <c r="AK92" s="1123"/>
      <c r="AL92" s="1123"/>
      <c r="AM92" s="1123"/>
      <c r="AN92" s="1122" t="s">
        <v>1853</v>
      </c>
      <c r="AO92" s="1123"/>
      <c r="AP92" s="1123"/>
      <c r="AQ92" s="1123"/>
      <c r="AR92" s="1122" t="s">
        <v>1853</v>
      </c>
      <c r="AS92" s="1123"/>
      <c r="AT92" s="1123"/>
      <c r="AU92" s="1123"/>
      <c r="AV92" s="1122" t="s">
        <v>1853</v>
      </c>
      <c r="AW92" s="1123"/>
      <c r="AX92" s="1123"/>
      <c r="AY92" s="1123"/>
    </row>
    <row r="93" spans="1:51" s="1133" customFormat="1" ht="42" customHeight="1">
      <c r="A93" s="1135" t="s">
        <v>1442</v>
      </c>
      <c r="B93" s="1143"/>
      <c r="C93" s="1143"/>
      <c r="D93" s="1143"/>
      <c r="E93" s="1143"/>
      <c r="F93" s="1143"/>
      <c r="G93" s="1143"/>
      <c r="H93" s="1143"/>
      <c r="I93" s="1143"/>
      <c r="J93" s="1143"/>
      <c r="K93" s="1143"/>
      <c r="L93" s="1143"/>
      <c r="M93" s="1143"/>
      <c r="N93" s="1143"/>
      <c r="O93" s="1136" t="s">
        <v>1819</v>
      </c>
      <c r="P93" s="1122" t="s">
        <v>1853</v>
      </c>
      <c r="Q93" s="1123"/>
      <c r="R93" s="1123"/>
      <c r="S93" s="1123"/>
      <c r="T93" s="1122" t="s">
        <v>1853</v>
      </c>
      <c r="U93" s="1123"/>
      <c r="V93" s="1123"/>
      <c r="W93" s="1123"/>
      <c r="X93" s="1122" t="s">
        <v>1853</v>
      </c>
      <c r="Y93" s="1123"/>
      <c r="Z93" s="1123"/>
      <c r="AA93" s="1123"/>
      <c r="AB93" s="1122" t="s">
        <v>1853</v>
      </c>
      <c r="AC93" s="1123"/>
      <c r="AD93" s="1123"/>
      <c r="AE93" s="1123"/>
      <c r="AF93" s="1122" t="s">
        <v>1853</v>
      </c>
      <c r="AG93" s="1123"/>
      <c r="AH93" s="1123"/>
      <c r="AI93" s="1123"/>
      <c r="AJ93" s="1122" t="s">
        <v>1853</v>
      </c>
      <c r="AK93" s="1123"/>
      <c r="AL93" s="1123"/>
      <c r="AM93" s="1123"/>
      <c r="AN93" s="1122" t="s">
        <v>1853</v>
      </c>
      <c r="AO93" s="1123"/>
      <c r="AP93" s="1123"/>
      <c r="AQ93" s="1123"/>
      <c r="AR93" s="1122" t="s">
        <v>1853</v>
      </c>
      <c r="AS93" s="1123"/>
      <c r="AT93" s="1123"/>
      <c r="AU93" s="1123"/>
      <c r="AV93" s="1122" t="s">
        <v>1853</v>
      </c>
      <c r="AW93" s="1123"/>
      <c r="AX93" s="1123"/>
      <c r="AY93" s="1123"/>
    </row>
    <row r="94" spans="1:51" s="1129" customFormat="1" ht="37.5" customHeight="1">
      <c r="A94" s="1121" t="s">
        <v>1443</v>
      </c>
      <c r="B94" s="1142"/>
      <c r="C94" s="1142"/>
      <c r="D94" s="1142"/>
      <c r="E94" s="1142"/>
      <c r="F94" s="1142"/>
      <c r="G94" s="1142"/>
      <c r="H94" s="1142"/>
      <c r="I94" s="1142"/>
      <c r="J94" s="1142"/>
      <c r="K94" s="1142"/>
      <c r="L94" s="1142"/>
      <c r="M94" s="1142"/>
      <c r="N94" s="1142"/>
      <c r="O94" s="1111" t="s">
        <v>1821</v>
      </c>
      <c r="P94" s="1122" t="s">
        <v>1853</v>
      </c>
      <c r="Q94" s="1123"/>
      <c r="R94" s="1123"/>
      <c r="S94" s="1123"/>
      <c r="T94" s="1122" t="s">
        <v>1853</v>
      </c>
      <c r="U94" s="1123"/>
      <c r="V94" s="1123"/>
      <c r="W94" s="1123"/>
      <c r="X94" s="1122" t="s">
        <v>1853</v>
      </c>
      <c r="Y94" s="1123"/>
      <c r="Z94" s="1123"/>
      <c r="AA94" s="1123"/>
      <c r="AB94" s="1122" t="s">
        <v>1853</v>
      </c>
      <c r="AC94" s="1123"/>
      <c r="AD94" s="1123"/>
      <c r="AE94" s="1123"/>
      <c r="AF94" s="1122" t="s">
        <v>1853</v>
      </c>
      <c r="AG94" s="1123"/>
      <c r="AH94" s="1123"/>
      <c r="AI94" s="1123"/>
      <c r="AJ94" s="1122" t="s">
        <v>1853</v>
      </c>
      <c r="AK94" s="1123"/>
      <c r="AL94" s="1123"/>
      <c r="AM94" s="1123"/>
      <c r="AN94" s="1122" t="s">
        <v>1853</v>
      </c>
      <c r="AO94" s="1123"/>
      <c r="AP94" s="1123"/>
      <c r="AQ94" s="1123"/>
      <c r="AR94" s="1122" t="s">
        <v>1853</v>
      </c>
      <c r="AS94" s="1123"/>
      <c r="AT94" s="1123"/>
      <c r="AU94" s="1123"/>
      <c r="AV94" s="1122" t="s">
        <v>1853</v>
      </c>
      <c r="AW94" s="1123"/>
      <c r="AX94" s="1123"/>
      <c r="AY94" s="1123"/>
    </row>
    <row r="95" spans="1:51" s="1129" customFormat="1" ht="40.5" customHeight="1">
      <c r="A95" s="1121" t="s">
        <v>1444</v>
      </c>
      <c r="B95" s="1142"/>
      <c r="C95" s="1142"/>
      <c r="D95" s="1142"/>
      <c r="E95" s="1142"/>
      <c r="F95" s="1142"/>
      <c r="G95" s="1142"/>
      <c r="H95" s="1142"/>
      <c r="I95" s="1142"/>
      <c r="J95" s="1142"/>
      <c r="K95" s="1142"/>
      <c r="L95" s="1142"/>
      <c r="M95" s="1142"/>
      <c r="N95" s="1142"/>
      <c r="O95" s="1111" t="s">
        <v>1823</v>
      </c>
      <c r="P95" s="1122" t="s">
        <v>1853</v>
      </c>
      <c r="Q95" s="1123"/>
      <c r="R95" s="1123"/>
      <c r="S95" s="1123"/>
      <c r="T95" s="1122" t="s">
        <v>1853</v>
      </c>
      <c r="U95" s="1123"/>
      <c r="V95" s="1123"/>
      <c r="W95" s="1123"/>
      <c r="X95" s="1122" t="s">
        <v>1853</v>
      </c>
      <c r="Y95" s="1123"/>
      <c r="Z95" s="1123"/>
      <c r="AA95" s="1123"/>
      <c r="AB95" s="1122" t="s">
        <v>1853</v>
      </c>
      <c r="AC95" s="1123"/>
      <c r="AD95" s="1123"/>
      <c r="AE95" s="1123"/>
      <c r="AF95" s="1122" t="s">
        <v>1853</v>
      </c>
      <c r="AG95" s="1123"/>
      <c r="AH95" s="1123"/>
      <c r="AI95" s="1123"/>
      <c r="AJ95" s="1122" t="s">
        <v>1853</v>
      </c>
      <c r="AK95" s="1123"/>
      <c r="AL95" s="1123"/>
      <c r="AM95" s="1123"/>
      <c r="AN95" s="1122" t="s">
        <v>1853</v>
      </c>
      <c r="AO95" s="1123"/>
      <c r="AP95" s="1123"/>
      <c r="AQ95" s="1123"/>
      <c r="AR95" s="1122" t="s">
        <v>1853</v>
      </c>
      <c r="AS95" s="1123"/>
      <c r="AT95" s="1123"/>
      <c r="AU95" s="1123"/>
      <c r="AV95" s="1122" t="s">
        <v>1853</v>
      </c>
      <c r="AW95" s="1123"/>
      <c r="AX95" s="1123"/>
      <c r="AY95" s="1123"/>
    </row>
    <row r="96" spans="1:51" s="1133" customFormat="1" ht="32.25" customHeight="1">
      <c r="A96" s="1135" t="s">
        <v>1445</v>
      </c>
      <c r="B96" s="1143"/>
      <c r="C96" s="1143"/>
      <c r="D96" s="1143"/>
      <c r="E96" s="1143"/>
      <c r="F96" s="1143"/>
      <c r="G96" s="1143"/>
      <c r="H96" s="1143"/>
      <c r="I96" s="1143"/>
      <c r="J96" s="1143"/>
      <c r="K96" s="1143"/>
      <c r="L96" s="1143"/>
      <c r="M96" s="1143"/>
      <c r="N96" s="1143"/>
      <c r="O96" s="1136" t="s">
        <v>1825</v>
      </c>
      <c r="P96" s="1122" t="s">
        <v>1853</v>
      </c>
      <c r="Q96" s="1123"/>
      <c r="R96" s="1123"/>
      <c r="S96" s="1123"/>
      <c r="T96" s="1122" t="s">
        <v>1853</v>
      </c>
      <c r="U96" s="1123"/>
      <c r="V96" s="1123"/>
      <c r="W96" s="1123"/>
      <c r="X96" s="1122" t="s">
        <v>1853</v>
      </c>
      <c r="Y96" s="1123"/>
      <c r="Z96" s="1123"/>
      <c r="AA96" s="1123"/>
      <c r="AB96" s="1122" t="s">
        <v>1853</v>
      </c>
      <c r="AC96" s="1123"/>
      <c r="AD96" s="1123"/>
      <c r="AE96" s="1123"/>
      <c r="AF96" s="1122" t="s">
        <v>1853</v>
      </c>
      <c r="AG96" s="1123"/>
      <c r="AH96" s="1123"/>
      <c r="AI96" s="1123"/>
      <c r="AJ96" s="1122" t="s">
        <v>1853</v>
      </c>
      <c r="AK96" s="1123"/>
      <c r="AL96" s="1123"/>
      <c r="AM96" s="1123"/>
      <c r="AN96" s="1122" t="s">
        <v>1853</v>
      </c>
      <c r="AO96" s="1123"/>
      <c r="AP96" s="1123"/>
      <c r="AQ96" s="1123"/>
      <c r="AR96" s="1122" t="s">
        <v>1853</v>
      </c>
      <c r="AS96" s="1123"/>
      <c r="AT96" s="1123"/>
      <c r="AU96" s="1123"/>
      <c r="AV96" s="1122" t="s">
        <v>1853</v>
      </c>
      <c r="AW96" s="1123"/>
      <c r="AX96" s="1123"/>
      <c r="AY96" s="1123"/>
    </row>
    <row r="97" spans="1:51" s="1129" customFormat="1" ht="25.5" customHeight="1">
      <c r="A97" s="1121" t="s">
        <v>806</v>
      </c>
      <c r="B97" s="1142"/>
      <c r="C97" s="1142"/>
      <c r="D97" s="1142"/>
      <c r="E97" s="1142"/>
      <c r="F97" s="1142"/>
      <c r="G97" s="1142"/>
      <c r="H97" s="1142"/>
      <c r="I97" s="1142"/>
      <c r="J97" s="1142"/>
      <c r="K97" s="1142"/>
      <c r="L97" s="1142"/>
      <c r="M97" s="1142"/>
      <c r="N97" s="1142"/>
      <c r="O97" s="1111" t="s">
        <v>1827</v>
      </c>
      <c r="P97" s="1122" t="s">
        <v>1853</v>
      </c>
      <c r="Q97" s="1123"/>
      <c r="R97" s="1123"/>
      <c r="S97" s="1123"/>
      <c r="T97" s="1122" t="s">
        <v>1853</v>
      </c>
      <c r="U97" s="1123"/>
      <c r="V97" s="1123"/>
      <c r="W97" s="1123"/>
      <c r="X97" s="1122" t="s">
        <v>1853</v>
      </c>
      <c r="Y97" s="1123"/>
      <c r="Z97" s="1123"/>
      <c r="AA97" s="1123"/>
      <c r="AB97" s="1122" t="s">
        <v>1853</v>
      </c>
      <c r="AC97" s="1123"/>
      <c r="AD97" s="1123"/>
      <c r="AE97" s="1123"/>
      <c r="AF97" s="1122" t="s">
        <v>1853</v>
      </c>
      <c r="AG97" s="1123"/>
      <c r="AH97" s="1123"/>
      <c r="AI97" s="1123"/>
      <c r="AJ97" s="1122" t="s">
        <v>1853</v>
      </c>
      <c r="AK97" s="1123"/>
      <c r="AL97" s="1123"/>
      <c r="AM97" s="1123"/>
      <c r="AN97" s="1122" t="s">
        <v>1853</v>
      </c>
      <c r="AO97" s="1123"/>
      <c r="AP97" s="1123"/>
      <c r="AQ97" s="1123"/>
      <c r="AR97" s="1122" t="s">
        <v>1853</v>
      </c>
      <c r="AS97" s="1123"/>
      <c r="AT97" s="1123"/>
      <c r="AU97" s="1123"/>
      <c r="AV97" s="1122" t="s">
        <v>1853</v>
      </c>
      <c r="AW97" s="1123"/>
      <c r="AX97" s="1123"/>
      <c r="AY97" s="1123"/>
    </row>
    <row r="98" spans="1:51" s="1129" customFormat="1" ht="25.5" customHeight="1">
      <c r="A98" s="1121" t="s">
        <v>807</v>
      </c>
      <c r="B98" s="1142"/>
      <c r="C98" s="1142"/>
      <c r="D98" s="1142"/>
      <c r="E98" s="1142"/>
      <c r="F98" s="1142"/>
      <c r="G98" s="1142"/>
      <c r="H98" s="1142"/>
      <c r="I98" s="1142"/>
      <c r="J98" s="1142"/>
      <c r="K98" s="1142"/>
      <c r="L98" s="1142"/>
      <c r="M98" s="1142"/>
      <c r="N98" s="1142"/>
      <c r="O98" s="1111" t="s">
        <v>1829</v>
      </c>
      <c r="P98" s="1122" t="s">
        <v>1853</v>
      </c>
      <c r="Q98" s="1123"/>
      <c r="R98" s="1123"/>
      <c r="S98" s="1123"/>
      <c r="T98" s="1122" t="s">
        <v>1853</v>
      </c>
      <c r="U98" s="1123"/>
      <c r="V98" s="1123"/>
      <c r="W98" s="1123"/>
      <c r="X98" s="1122" t="s">
        <v>1853</v>
      </c>
      <c r="Y98" s="1123"/>
      <c r="Z98" s="1123"/>
      <c r="AA98" s="1123"/>
      <c r="AB98" s="1122" t="s">
        <v>1853</v>
      </c>
      <c r="AC98" s="1123"/>
      <c r="AD98" s="1123"/>
      <c r="AE98" s="1123"/>
      <c r="AF98" s="1122" t="s">
        <v>1853</v>
      </c>
      <c r="AG98" s="1123"/>
      <c r="AH98" s="1123"/>
      <c r="AI98" s="1123"/>
      <c r="AJ98" s="1122" t="s">
        <v>1853</v>
      </c>
      <c r="AK98" s="1123"/>
      <c r="AL98" s="1123"/>
      <c r="AM98" s="1123"/>
      <c r="AN98" s="1122" t="s">
        <v>1853</v>
      </c>
      <c r="AO98" s="1123"/>
      <c r="AP98" s="1123"/>
      <c r="AQ98" s="1123"/>
      <c r="AR98" s="1122" t="s">
        <v>1853</v>
      </c>
      <c r="AS98" s="1123"/>
      <c r="AT98" s="1123"/>
      <c r="AU98" s="1123"/>
      <c r="AV98" s="1122" t="s">
        <v>1853</v>
      </c>
      <c r="AW98" s="1123"/>
      <c r="AX98" s="1123"/>
      <c r="AY98" s="1123"/>
    </row>
    <row r="99" spans="1:51" s="1129" customFormat="1" ht="25.5" customHeight="1">
      <c r="A99" s="1121" t="s">
        <v>808</v>
      </c>
      <c r="B99" s="1142"/>
      <c r="C99" s="1142"/>
      <c r="D99" s="1142"/>
      <c r="E99" s="1142"/>
      <c r="F99" s="1142"/>
      <c r="G99" s="1142"/>
      <c r="H99" s="1142"/>
      <c r="I99" s="1142"/>
      <c r="J99" s="1142"/>
      <c r="K99" s="1142"/>
      <c r="L99" s="1142"/>
      <c r="M99" s="1142"/>
      <c r="N99" s="1142"/>
      <c r="O99" s="1111" t="s">
        <v>1831</v>
      </c>
      <c r="P99" s="1122" t="s">
        <v>1853</v>
      </c>
      <c r="Q99" s="1123"/>
      <c r="R99" s="1123"/>
      <c r="S99" s="1123"/>
      <c r="T99" s="1122" t="s">
        <v>1853</v>
      </c>
      <c r="U99" s="1123"/>
      <c r="V99" s="1123"/>
      <c r="W99" s="1123"/>
      <c r="X99" s="1122" t="s">
        <v>1853</v>
      </c>
      <c r="Y99" s="1123"/>
      <c r="Z99" s="1123"/>
      <c r="AA99" s="1123"/>
      <c r="AB99" s="1122" t="s">
        <v>1853</v>
      </c>
      <c r="AC99" s="1123"/>
      <c r="AD99" s="1123"/>
      <c r="AE99" s="1123"/>
      <c r="AF99" s="1122" t="s">
        <v>1853</v>
      </c>
      <c r="AG99" s="1123"/>
      <c r="AH99" s="1123"/>
      <c r="AI99" s="1123"/>
      <c r="AJ99" s="1122" t="s">
        <v>1853</v>
      </c>
      <c r="AK99" s="1123"/>
      <c r="AL99" s="1123"/>
      <c r="AM99" s="1123"/>
      <c r="AN99" s="1122" t="s">
        <v>1853</v>
      </c>
      <c r="AO99" s="1123"/>
      <c r="AP99" s="1123"/>
      <c r="AQ99" s="1123"/>
      <c r="AR99" s="1122" t="s">
        <v>1853</v>
      </c>
      <c r="AS99" s="1123"/>
      <c r="AT99" s="1123"/>
      <c r="AU99" s="1123"/>
      <c r="AV99" s="1122" t="s">
        <v>1853</v>
      </c>
      <c r="AW99" s="1123"/>
      <c r="AX99" s="1123"/>
      <c r="AY99" s="1123"/>
    </row>
    <row r="100" spans="1:51" s="1129" customFormat="1" ht="28.5" customHeight="1">
      <c r="A100" s="1135" t="s">
        <v>720</v>
      </c>
      <c r="B100" s="1143"/>
      <c r="C100" s="1143"/>
      <c r="D100" s="1143"/>
      <c r="E100" s="1143"/>
      <c r="F100" s="1143"/>
      <c r="G100" s="1143"/>
      <c r="H100" s="1143"/>
      <c r="I100" s="1143"/>
      <c r="J100" s="1143"/>
      <c r="K100" s="1143"/>
      <c r="L100" s="1143"/>
      <c r="M100" s="1143"/>
      <c r="N100" s="1143"/>
      <c r="O100" s="1136" t="s">
        <v>1833</v>
      </c>
      <c r="P100" s="1122" t="s">
        <v>1853</v>
      </c>
      <c r="Q100" s="1123"/>
      <c r="R100" s="1123"/>
      <c r="S100" s="1123"/>
      <c r="T100" s="1122" t="s">
        <v>1853</v>
      </c>
      <c r="U100" s="1123"/>
      <c r="V100" s="1123"/>
      <c r="W100" s="1123"/>
      <c r="X100" s="1122" t="s">
        <v>1853</v>
      </c>
      <c r="Y100" s="1123"/>
      <c r="Z100" s="1123"/>
      <c r="AA100" s="1123"/>
      <c r="AB100" s="1122" t="s">
        <v>1853</v>
      </c>
      <c r="AC100" s="1123"/>
      <c r="AD100" s="1123"/>
      <c r="AE100" s="1123"/>
      <c r="AF100" s="1122" t="s">
        <v>1853</v>
      </c>
      <c r="AG100" s="1123"/>
      <c r="AH100" s="1123"/>
      <c r="AI100" s="1123"/>
      <c r="AJ100" s="1122" t="s">
        <v>1853</v>
      </c>
      <c r="AK100" s="1123"/>
      <c r="AL100" s="1123"/>
      <c r="AM100" s="1123"/>
      <c r="AN100" s="1122" t="s">
        <v>1853</v>
      </c>
      <c r="AO100" s="1123"/>
      <c r="AP100" s="1123"/>
      <c r="AQ100" s="1123"/>
      <c r="AR100" s="1122" t="s">
        <v>1853</v>
      </c>
      <c r="AS100" s="1123"/>
      <c r="AT100" s="1123"/>
      <c r="AU100" s="1123"/>
      <c r="AV100" s="1122" t="s">
        <v>1853</v>
      </c>
      <c r="AW100" s="1123"/>
      <c r="AX100" s="1123"/>
      <c r="AY100" s="1123"/>
    </row>
    <row r="101" spans="1:51" s="1129" customFormat="1" ht="25.5" customHeight="1">
      <c r="A101" s="1121" t="s">
        <v>809</v>
      </c>
      <c r="B101" s="1142"/>
      <c r="C101" s="1142"/>
      <c r="D101" s="1142"/>
      <c r="E101" s="1142"/>
      <c r="F101" s="1142"/>
      <c r="G101" s="1142"/>
      <c r="H101" s="1142"/>
      <c r="I101" s="1142"/>
      <c r="J101" s="1142"/>
      <c r="K101" s="1142"/>
      <c r="L101" s="1142"/>
      <c r="M101" s="1142"/>
      <c r="N101" s="1142"/>
      <c r="O101" s="1111" t="s">
        <v>1835</v>
      </c>
      <c r="P101" s="1122" t="s">
        <v>1853</v>
      </c>
      <c r="Q101" s="1123"/>
      <c r="R101" s="1123"/>
      <c r="S101" s="1123"/>
      <c r="T101" s="1122" t="s">
        <v>1853</v>
      </c>
      <c r="U101" s="1123"/>
      <c r="V101" s="1123"/>
      <c r="W101" s="1123"/>
      <c r="X101" s="1122" t="s">
        <v>1853</v>
      </c>
      <c r="Y101" s="1123"/>
      <c r="Z101" s="1123"/>
      <c r="AA101" s="1123"/>
      <c r="AB101" s="1122" t="s">
        <v>1853</v>
      </c>
      <c r="AC101" s="1123"/>
      <c r="AD101" s="1123"/>
      <c r="AE101" s="1123"/>
      <c r="AF101" s="1122" t="s">
        <v>1853</v>
      </c>
      <c r="AG101" s="1123"/>
      <c r="AH101" s="1123"/>
      <c r="AI101" s="1123"/>
      <c r="AJ101" s="1122" t="s">
        <v>1853</v>
      </c>
      <c r="AK101" s="1123"/>
      <c r="AL101" s="1123"/>
      <c r="AM101" s="1123"/>
      <c r="AN101" s="1122" t="s">
        <v>1853</v>
      </c>
      <c r="AO101" s="1123"/>
      <c r="AP101" s="1123"/>
      <c r="AQ101" s="1123"/>
      <c r="AR101" s="1122" t="s">
        <v>1853</v>
      </c>
      <c r="AS101" s="1123"/>
      <c r="AT101" s="1123"/>
      <c r="AU101" s="1123"/>
      <c r="AV101" s="1122" t="s">
        <v>1853</v>
      </c>
      <c r="AW101" s="1123"/>
      <c r="AX101" s="1123"/>
      <c r="AY101" s="1123"/>
    </row>
    <row r="102" spans="1:51" s="1129" customFormat="1" ht="29.25" customHeight="1">
      <c r="A102" s="1121" t="s">
        <v>721</v>
      </c>
      <c r="B102" s="1142"/>
      <c r="C102" s="1142"/>
      <c r="D102" s="1142"/>
      <c r="E102" s="1142"/>
      <c r="F102" s="1142"/>
      <c r="G102" s="1142"/>
      <c r="H102" s="1142"/>
      <c r="I102" s="1142"/>
      <c r="J102" s="1142"/>
      <c r="K102" s="1142"/>
      <c r="L102" s="1142"/>
      <c r="M102" s="1142"/>
      <c r="N102" s="1142"/>
      <c r="O102" s="1111" t="s">
        <v>1837</v>
      </c>
      <c r="P102" s="1122" t="s">
        <v>1853</v>
      </c>
      <c r="Q102" s="1123"/>
      <c r="R102" s="1123"/>
      <c r="S102" s="1123"/>
      <c r="T102" s="1122" t="s">
        <v>1853</v>
      </c>
      <c r="U102" s="1123"/>
      <c r="V102" s="1123"/>
      <c r="W102" s="1123"/>
      <c r="X102" s="1122" t="s">
        <v>1853</v>
      </c>
      <c r="Y102" s="1123"/>
      <c r="Z102" s="1123"/>
      <c r="AA102" s="1123"/>
      <c r="AB102" s="1122" t="s">
        <v>1853</v>
      </c>
      <c r="AC102" s="1123"/>
      <c r="AD102" s="1123"/>
      <c r="AE102" s="1123"/>
      <c r="AF102" s="1122" t="s">
        <v>1853</v>
      </c>
      <c r="AG102" s="1123"/>
      <c r="AH102" s="1123"/>
      <c r="AI102" s="1123"/>
      <c r="AJ102" s="1122" t="s">
        <v>1853</v>
      </c>
      <c r="AK102" s="1123"/>
      <c r="AL102" s="1123"/>
      <c r="AM102" s="1123"/>
      <c r="AN102" s="1122" t="s">
        <v>1853</v>
      </c>
      <c r="AO102" s="1123"/>
      <c r="AP102" s="1123"/>
      <c r="AQ102" s="1123"/>
      <c r="AR102" s="1122" t="s">
        <v>1853</v>
      </c>
      <c r="AS102" s="1123"/>
      <c r="AT102" s="1123"/>
      <c r="AU102" s="1123"/>
      <c r="AV102" s="1122" t="s">
        <v>1853</v>
      </c>
      <c r="AW102" s="1123"/>
      <c r="AX102" s="1123"/>
      <c r="AY102" s="1123"/>
    </row>
    <row r="103" spans="1:51" s="1129" customFormat="1" ht="25.5" customHeight="1">
      <c r="A103" s="1121" t="s">
        <v>722</v>
      </c>
      <c r="B103" s="1142"/>
      <c r="C103" s="1142"/>
      <c r="D103" s="1142"/>
      <c r="E103" s="1142"/>
      <c r="F103" s="1142"/>
      <c r="G103" s="1142"/>
      <c r="H103" s="1142"/>
      <c r="I103" s="1142"/>
      <c r="J103" s="1142"/>
      <c r="K103" s="1142"/>
      <c r="L103" s="1142"/>
      <c r="M103" s="1142"/>
      <c r="N103" s="1142"/>
      <c r="O103" s="1111" t="s">
        <v>1839</v>
      </c>
      <c r="P103" s="1122" t="s">
        <v>1853</v>
      </c>
      <c r="Q103" s="1123"/>
      <c r="R103" s="1123"/>
      <c r="S103" s="1123"/>
      <c r="T103" s="1122" t="s">
        <v>1853</v>
      </c>
      <c r="U103" s="1123"/>
      <c r="V103" s="1123"/>
      <c r="W103" s="1123"/>
      <c r="X103" s="1122" t="s">
        <v>1853</v>
      </c>
      <c r="Y103" s="1123"/>
      <c r="Z103" s="1123"/>
      <c r="AA103" s="1123"/>
      <c r="AB103" s="1122" t="s">
        <v>1853</v>
      </c>
      <c r="AC103" s="1123"/>
      <c r="AD103" s="1123"/>
      <c r="AE103" s="1123"/>
      <c r="AF103" s="1122" t="s">
        <v>1853</v>
      </c>
      <c r="AG103" s="1123"/>
      <c r="AH103" s="1123"/>
      <c r="AI103" s="1123"/>
      <c r="AJ103" s="1122" t="s">
        <v>1853</v>
      </c>
      <c r="AK103" s="1123"/>
      <c r="AL103" s="1123"/>
      <c r="AM103" s="1123"/>
      <c r="AN103" s="1122" t="s">
        <v>1853</v>
      </c>
      <c r="AO103" s="1123"/>
      <c r="AP103" s="1123"/>
      <c r="AQ103" s="1123"/>
      <c r="AR103" s="1122" t="s">
        <v>1853</v>
      </c>
      <c r="AS103" s="1123"/>
      <c r="AT103" s="1123"/>
      <c r="AU103" s="1123"/>
      <c r="AV103" s="1122" t="s">
        <v>1853</v>
      </c>
      <c r="AW103" s="1123"/>
      <c r="AX103" s="1123"/>
      <c r="AY103" s="1123"/>
    </row>
    <row r="104" spans="1:51" s="1129" customFormat="1" ht="36.75" customHeight="1">
      <c r="A104" s="1121" t="s">
        <v>723</v>
      </c>
      <c r="B104" s="1142"/>
      <c r="C104" s="1142"/>
      <c r="D104" s="1142"/>
      <c r="E104" s="1142"/>
      <c r="F104" s="1142"/>
      <c r="G104" s="1142"/>
      <c r="H104" s="1142"/>
      <c r="I104" s="1142"/>
      <c r="J104" s="1142"/>
      <c r="K104" s="1142"/>
      <c r="L104" s="1142"/>
      <c r="M104" s="1142"/>
      <c r="N104" s="1142"/>
      <c r="O104" s="1111" t="s">
        <v>1841</v>
      </c>
      <c r="P104" s="1122" t="s">
        <v>1853</v>
      </c>
      <c r="Q104" s="1123"/>
      <c r="R104" s="1123"/>
      <c r="S104" s="1123"/>
      <c r="T104" s="1122" t="s">
        <v>1853</v>
      </c>
      <c r="U104" s="1123"/>
      <c r="V104" s="1123"/>
      <c r="W104" s="1123"/>
      <c r="X104" s="1122" t="s">
        <v>1853</v>
      </c>
      <c r="Y104" s="1123"/>
      <c r="Z104" s="1123"/>
      <c r="AA104" s="1123"/>
      <c r="AB104" s="1122" t="s">
        <v>1853</v>
      </c>
      <c r="AC104" s="1123"/>
      <c r="AD104" s="1123"/>
      <c r="AE104" s="1123"/>
      <c r="AF104" s="1122" t="s">
        <v>1853</v>
      </c>
      <c r="AG104" s="1123"/>
      <c r="AH104" s="1123"/>
      <c r="AI104" s="1123"/>
      <c r="AJ104" s="1122" t="s">
        <v>1853</v>
      </c>
      <c r="AK104" s="1123"/>
      <c r="AL104" s="1123"/>
      <c r="AM104" s="1123"/>
      <c r="AN104" s="1122" t="s">
        <v>1853</v>
      </c>
      <c r="AO104" s="1123"/>
      <c r="AP104" s="1123"/>
      <c r="AQ104" s="1123"/>
      <c r="AR104" s="1122" t="s">
        <v>1853</v>
      </c>
      <c r="AS104" s="1123"/>
      <c r="AT104" s="1123"/>
      <c r="AU104" s="1123"/>
      <c r="AV104" s="1122" t="s">
        <v>1853</v>
      </c>
      <c r="AW104" s="1123"/>
      <c r="AX104" s="1123"/>
      <c r="AY104" s="1123"/>
    </row>
    <row r="105" spans="1:51" s="1129" customFormat="1" ht="38.25" customHeight="1">
      <c r="A105" s="1121" t="s">
        <v>724</v>
      </c>
      <c r="B105" s="1142"/>
      <c r="C105" s="1142"/>
      <c r="D105" s="1142"/>
      <c r="E105" s="1142"/>
      <c r="F105" s="1142"/>
      <c r="G105" s="1142"/>
      <c r="H105" s="1142"/>
      <c r="I105" s="1142"/>
      <c r="J105" s="1142"/>
      <c r="K105" s="1142"/>
      <c r="L105" s="1142"/>
      <c r="M105" s="1142"/>
      <c r="N105" s="1142"/>
      <c r="O105" s="1111" t="s">
        <v>1843</v>
      </c>
      <c r="P105" s="1122" t="s">
        <v>1853</v>
      </c>
      <c r="Q105" s="1123"/>
      <c r="R105" s="1123"/>
      <c r="S105" s="1123"/>
      <c r="T105" s="1122" t="s">
        <v>1853</v>
      </c>
      <c r="U105" s="1123"/>
      <c r="V105" s="1123"/>
      <c r="W105" s="1123"/>
      <c r="X105" s="1122" t="s">
        <v>1853</v>
      </c>
      <c r="Y105" s="1123"/>
      <c r="Z105" s="1123"/>
      <c r="AA105" s="1123"/>
      <c r="AB105" s="1122" t="s">
        <v>1853</v>
      </c>
      <c r="AC105" s="1123"/>
      <c r="AD105" s="1123"/>
      <c r="AE105" s="1123"/>
      <c r="AF105" s="1122" t="s">
        <v>1853</v>
      </c>
      <c r="AG105" s="1123"/>
      <c r="AH105" s="1123"/>
      <c r="AI105" s="1123"/>
      <c r="AJ105" s="1122" t="s">
        <v>1853</v>
      </c>
      <c r="AK105" s="1123"/>
      <c r="AL105" s="1123"/>
      <c r="AM105" s="1123"/>
      <c r="AN105" s="1122" t="s">
        <v>1853</v>
      </c>
      <c r="AO105" s="1123"/>
      <c r="AP105" s="1123"/>
      <c r="AQ105" s="1123"/>
      <c r="AR105" s="1122" t="s">
        <v>1853</v>
      </c>
      <c r="AS105" s="1123"/>
      <c r="AT105" s="1123"/>
      <c r="AU105" s="1123"/>
      <c r="AV105" s="1122" t="s">
        <v>1853</v>
      </c>
      <c r="AW105" s="1123"/>
      <c r="AX105" s="1123"/>
      <c r="AY105" s="1123"/>
    </row>
    <row r="106" spans="1:51" s="1129" customFormat="1" ht="39" customHeight="1">
      <c r="A106" s="1135" t="s">
        <v>725</v>
      </c>
      <c r="B106" s="1143"/>
      <c r="C106" s="1143"/>
      <c r="D106" s="1143"/>
      <c r="E106" s="1143"/>
      <c r="F106" s="1143"/>
      <c r="G106" s="1143"/>
      <c r="H106" s="1143"/>
      <c r="I106" s="1143"/>
      <c r="J106" s="1143"/>
      <c r="K106" s="1143"/>
      <c r="L106" s="1143"/>
      <c r="M106" s="1143"/>
      <c r="N106" s="1143"/>
      <c r="O106" s="1136" t="s">
        <v>1845</v>
      </c>
      <c r="P106" s="1122" t="s">
        <v>1853</v>
      </c>
      <c r="Q106" s="1123"/>
      <c r="R106" s="1123"/>
      <c r="S106" s="1123"/>
      <c r="T106" s="1122" t="s">
        <v>1853</v>
      </c>
      <c r="U106" s="1123"/>
      <c r="V106" s="1123"/>
      <c r="W106" s="1123"/>
      <c r="X106" s="1122" t="s">
        <v>1853</v>
      </c>
      <c r="Y106" s="1123"/>
      <c r="Z106" s="1123"/>
      <c r="AA106" s="1123"/>
      <c r="AB106" s="1122" t="s">
        <v>1853</v>
      </c>
      <c r="AC106" s="1123"/>
      <c r="AD106" s="1123"/>
      <c r="AE106" s="1123"/>
      <c r="AF106" s="1122" t="s">
        <v>1853</v>
      </c>
      <c r="AG106" s="1123"/>
      <c r="AH106" s="1123"/>
      <c r="AI106" s="1123"/>
      <c r="AJ106" s="1122" t="s">
        <v>1853</v>
      </c>
      <c r="AK106" s="1123"/>
      <c r="AL106" s="1123"/>
      <c r="AM106" s="1123"/>
      <c r="AN106" s="1122" t="s">
        <v>1853</v>
      </c>
      <c r="AO106" s="1123"/>
      <c r="AP106" s="1123"/>
      <c r="AQ106" s="1123"/>
      <c r="AR106" s="1122" t="s">
        <v>1853</v>
      </c>
      <c r="AS106" s="1123"/>
      <c r="AT106" s="1123"/>
      <c r="AU106" s="1123"/>
      <c r="AV106" s="1122" t="s">
        <v>1853</v>
      </c>
      <c r="AW106" s="1123"/>
      <c r="AX106" s="1123"/>
      <c r="AY106" s="1123"/>
    </row>
    <row r="107" spans="1:51" s="1129" customFormat="1" ht="39.75" customHeight="1">
      <c r="A107" s="1121" t="s">
        <v>726</v>
      </c>
      <c r="B107" s="1142"/>
      <c r="C107" s="1142"/>
      <c r="D107" s="1142"/>
      <c r="E107" s="1142"/>
      <c r="F107" s="1142"/>
      <c r="G107" s="1142"/>
      <c r="H107" s="1142"/>
      <c r="I107" s="1142"/>
      <c r="J107" s="1142"/>
      <c r="K107" s="1142"/>
      <c r="L107" s="1142"/>
      <c r="M107" s="1142"/>
      <c r="N107" s="1142"/>
      <c r="O107" s="1111" t="s">
        <v>1847</v>
      </c>
      <c r="P107" s="1122" t="s">
        <v>1853</v>
      </c>
      <c r="Q107" s="1123"/>
      <c r="R107" s="1123"/>
      <c r="S107" s="1123"/>
      <c r="T107" s="1122" t="s">
        <v>1853</v>
      </c>
      <c r="U107" s="1123"/>
      <c r="V107" s="1123"/>
      <c r="W107" s="1123"/>
      <c r="X107" s="1122" t="s">
        <v>1853</v>
      </c>
      <c r="Y107" s="1123"/>
      <c r="Z107" s="1123"/>
      <c r="AA107" s="1123"/>
      <c r="AB107" s="1122" t="s">
        <v>1853</v>
      </c>
      <c r="AC107" s="1123"/>
      <c r="AD107" s="1123"/>
      <c r="AE107" s="1123"/>
      <c r="AF107" s="1122" t="s">
        <v>1853</v>
      </c>
      <c r="AG107" s="1123"/>
      <c r="AH107" s="1123"/>
      <c r="AI107" s="1123"/>
      <c r="AJ107" s="1122" t="s">
        <v>1853</v>
      </c>
      <c r="AK107" s="1123"/>
      <c r="AL107" s="1123"/>
      <c r="AM107" s="1123"/>
      <c r="AN107" s="1122" t="s">
        <v>1853</v>
      </c>
      <c r="AO107" s="1123"/>
      <c r="AP107" s="1123"/>
      <c r="AQ107" s="1123"/>
      <c r="AR107" s="1122" t="s">
        <v>1853</v>
      </c>
      <c r="AS107" s="1123"/>
      <c r="AT107" s="1123"/>
      <c r="AU107" s="1123"/>
      <c r="AV107" s="1122" t="s">
        <v>1853</v>
      </c>
      <c r="AW107" s="1123"/>
      <c r="AX107" s="1123"/>
      <c r="AY107" s="1123"/>
    </row>
    <row r="108" spans="1:51" s="1129" customFormat="1" ht="37.5" customHeight="1">
      <c r="A108" s="1121" t="s">
        <v>727</v>
      </c>
      <c r="B108" s="1142"/>
      <c r="C108" s="1142"/>
      <c r="D108" s="1142"/>
      <c r="E108" s="1142"/>
      <c r="F108" s="1142"/>
      <c r="G108" s="1142"/>
      <c r="H108" s="1142"/>
      <c r="I108" s="1142"/>
      <c r="J108" s="1142"/>
      <c r="K108" s="1142"/>
      <c r="L108" s="1142"/>
      <c r="M108" s="1142"/>
      <c r="N108" s="1142"/>
      <c r="O108" s="1111" t="s">
        <v>1210</v>
      </c>
      <c r="P108" s="1122" t="s">
        <v>1853</v>
      </c>
      <c r="Q108" s="1123"/>
      <c r="R108" s="1123"/>
      <c r="S108" s="1123"/>
      <c r="T108" s="1122" t="s">
        <v>1853</v>
      </c>
      <c r="U108" s="1123"/>
      <c r="V108" s="1123"/>
      <c r="W108" s="1123"/>
      <c r="X108" s="1122" t="s">
        <v>1853</v>
      </c>
      <c r="Y108" s="1123"/>
      <c r="Z108" s="1123"/>
      <c r="AA108" s="1123"/>
      <c r="AB108" s="1122" t="s">
        <v>1853</v>
      </c>
      <c r="AC108" s="1123"/>
      <c r="AD108" s="1123"/>
      <c r="AE108" s="1123"/>
      <c r="AF108" s="1122" t="s">
        <v>1853</v>
      </c>
      <c r="AG108" s="1123"/>
      <c r="AH108" s="1123"/>
      <c r="AI108" s="1123"/>
      <c r="AJ108" s="1122" t="s">
        <v>1853</v>
      </c>
      <c r="AK108" s="1123"/>
      <c r="AL108" s="1123"/>
      <c r="AM108" s="1123"/>
      <c r="AN108" s="1122" t="s">
        <v>1853</v>
      </c>
      <c r="AO108" s="1123"/>
      <c r="AP108" s="1123"/>
      <c r="AQ108" s="1123"/>
      <c r="AR108" s="1122" t="s">
        <v>1853</v>
      </c>
      <c r="AS108" s="1123"/>
      <c r="AT108" s="1123"/>
      <c r="AU108" s="1123"/>
      <c r="AV108" s="1122" t="s">
        <v>1853</v>
      </c>
      <c r="AW108" s="1123"/>
      <c r="AX108" s="1123"/>
      <c r="AY108" s="1123"/>
    </row>
    <row r="109" spans="1:51" s="1129" customFormat="1" ht="29.25" customHeight="1">
      <c r="A109" s="1135" t="s">
        <v>728</v>
      </c>
      <c r="B109" s="1143"/>
      <c r="C109" s="1143"/>
      <c r="D109" s="1143"/>
      <c r="E109" s="1143"/>
      <c r="F109" s="1143"/>
      <c r="G109" s="1143"/>
      <c r="H109" s="1143"/>
      <c r="I109" s="1143"/>
      <c r="J109" s="1143"/>
      <c r="K109" s="1143"/>
      <c r="L109" s="1143"/>
      <c r="M109" s="1143"/>
      <c r="N109" s="1143"/>
      <c r="O109" s="1136" t="s">
        <v>1212</v>
      </c>
      <c r="P109" s="1122" t="s">
        <v>1853</v>
      </c>
      <c r="Q109" s="1123"/>
      <c r="R109" s="1123"/>
      <c r="S109" s="1123"/>
      <c r="T109" s="1122" t="s">
        <v>1853</v>
      </c>
      <c r="U109" s="1123"/>
      <c r="V109" s="1123"/>
      <c r="W109" s="1123"/>
      <c r="X109" s="1122" t="s">
        <v>1853</v>
      </c>
      <c r="Y109" s="1123"/>
      <c r="Z109" s="1123"/>
      <c r="AA109" s="1123"/>
      <c r="AB109" s="1122" t="s">
        <v>1853</v>
      </c>
      <c r="AC109" s="1123"/>
      <c r="AD109" s="1123"/>
      <c r="AE109" s="1123"/>
      <c r="AF109" s="1122" t="s">
        <v>1853</v>
      </c>
      <c r="AG109" s="1123"/>
      <c r="AH109" s="1123"/>
      <c r="AI109" s="1123"/>
      <c r="AJ109" s="1122" t="s">
        <v>1853</v>
      </c>
      <c r="AK109" s="1123"/>
      <c r="AL109" s="1123"/>
      <c r="AM109" s="1123"/>
      <c r="AN109" s="1122" t="s">
        <v>1853</v>
      </c>
      <c r="AO109" s="1123"/>
      <c r="AP109" s="1123"/>
      <c r="AQ109" s="1123"/>
      <c r="AR109" s="1122" t="s">
        <v>1853</v>
      </c>
      <c r="AS109" s="1123"/>
      <c r="AT109" s="1123"/>
      <c r="AU109" s="1123"/>
      <c r="AV109" s="1122" t="s">
        <v>1853</v>
      </c>
      <c r="AW109" s="1123"/>
      <c r="AX109" s="1123"/>
      <c r="AY109" s="1123"/>
    </row>
    <row r="110" spans="1:51" s="1129" customFormat="1" ht="25.5" customHeight="1">
      <c r="A110" s="1121" t="s">
        <v>810</v>
      </c>
      <c r="B110" s="1142"/>
      <c r="C110" s="1142"/>
      <c r="D110" s="1142"/>
      <c r="E110" s="1142"/>
      <c r="F110" s="1142"/>
      <c r="G110" s="1142"/>
      <c r="H110" s="1142"/>
      <c r="I110" s="1142"/>
      <c r="J110" s="1142"/>
      <c r="K110" s="1142"/>
      <c r="L110" s="1142"/>
      <c r="M110" s="1142"/>
      <c r="N110" s="1142"/>
      <c r="O110" s="1111" t="s">
        <v>1214</v>
      </c>
      <c r="P110" s="1122" t="s">
        <v>1853</v>
      </c>
      <c r="Q110" s="1123"/>
      <c r="R110" s="1123"/>
      <c r="S110" s="1123"/>
      <c r="T110" s="1122" t="s">
        <v>1853</v>
      </c>
      <c r="U110" s="1123"/>
      <c r="V110" s="1123"/>
      <c r="W110" s="1123"/>
      <c r="X110" s="1122" t="s">
        <v>1853</v>
      </c>
      <c r="Y110" s="1123"/>
      <c r="Z110" s="1123"/>
      <c r="AA110" s="1123"/>
      <c r="AB110" s="1122" t="s">
        <v>1853</v>
      </c>
      <c r="AC110" s="1123"/>
      <c r="AD110" s="1123"/>
      <c r="AE110" s="1123"/>
      <c r="AF110" s="1122" t="s">
        <v>1853</v>
      </c>
      <c r="AG110" s="1123"/>
      <c r="AH110" s="1123"/>
      <c r="AI110" s="1123"/>
      <c r="AJ110" s="1122" t="s">
        <v>1853</v>
      </c>
      <c r="AK110" s="1123"/>
      <c r="AL110" s="1123"/>
      <c r="AM110" s="1123"/>
      <c r="AN110" s="1122" t="s">
        <v>1853</v>
      </c>
      <c r="AO110" s="1123"/>
      <c r="AP110" s="1123"/>
      <c r="AQ110" s="1123"/>
      <c r="AR110" s="1122" t="s">
        <v>1853</v>
      </c>
      <c r="AS110" s="1123"/>
      <c r="AT110" s="1123"/>
      <c r="AU110" s="1123"/>
      <c r="AV110" s="1122" t="s">
        <v>1853</v>
      </c>
      <c r="AW110" s="1123"/>
      <c r="AX110" s="1123"/>
      <c r="AY110" s="1123"/>
    </row>
    <row r="111" spans="1:51" s="1129" customFormat="1" ht="25.5" customHeight="1">
      <c r="A111" s="1121" t="s">
        <v>811</v>
      </c>
      <c r="B111" s="1142"/>
      <c r="C111" s="1142"/>
      <c r="D111" s="1142"/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11" t="s">
        <v>1216</v>
      </c>
      <c r="P111" s="1122" t="s">
        <v>1853</v>
      </c>
      <c r="Q111" s="1123"/>
      <c r="R111" s="1123"/>
      <c r="S111" s="1123"/>
      <c r="T111" s="1122" t="s">
        <v>1853</v>
      </c>
      <c r="U111" s="1123"/>
      <c r="V111" s="1123"/>
      <c r="W111" s="1123"/>
      <c r="X111" s="1122" t="s">
        <v>1853</v>
      </c>
      <c r="Y111" s="1123"/>
      <c r="Z111" s="1123"/>
      <c r="AA111" s="1123"/>
      <c r="AB111" s="1122" t="s">
        <v>1853</v>
      </c>
      <c r="AC111" s="1123"/>
      <c r="AD111" s="1123"/>
      <c r="AE111" s="1123"/>
      <c r="AF111" s="1122" t="s">
        <v>1853</v>
      </c>
      <c r="AG111" s="1123"/>
      <c r="AH111" s="1123"/>
      <c r="AI111" s="1123"/>
      <c r="AJ111" s="1122" t="s">
        <v>1853</v>
      </c>
      <c r="AK111" s="1123"/>
      <c r="AL111" s="1123"/>
      <c r="AM111" s="1123"/>
      <c r="AN111" s="1122" t="s">
        <v>1853</v>
      </c>
      <c r="AO111" s="1123"/>
      <c r="AP111" s="1123"/>
      <c r="AQ111" s="1123"/>
      <c r="AR111" s="1122" t="s">
        <v>1853</v>
      </c>
      <c r="AS111" s="1123"/>
      <c r="AT111" s="1123"/>
      <c r="AU111" s="1123"/>
      <c r="AV111" s="1122" t="s">
        <v>1853</v>
      </c>
      <c r="AW111" s="1123"/>
      <c r="AX111" s="1123"/>
      <c r="AY111" s="1123"/>
    </row>
    <row r="112" spans="1:51" s="1129" customFormat="1" ht="25.5" customHeight="1">
      <c r="A112" s="1121" t="s">
        <v>812</v>
      </c>
      <c r="B112" s="1142"/>
      <c r="C112" s="1142"/>
      <c r="D112" s="1142"/>
      <c r="E112" s="1142"/>
      <c r="F112" s="1142"/>
      <c r="G112" s="1142"/>
      <c r="H112" s="1142"/>
      <c r="I112" s="1142"/>
      <c r="J112" s="1142"/>
      <c r="K112" s="1142"/>
      <c r="L112" s="1142"/>
      <c r="M112" s="1142"/>
      <c r="N112" s="1142"/>
      <c r="O112" s="1111" t="s">
        <v>1218</v>
      </c>
      <c r="P112" s="1122" t="s">
        <v>1853</v>
      </c>
      <c r="Q112" s="1123"/>
      <c r="R112" s="1123"/>
      <c r="S112" s="1123"/>
      <c r="T112" s="1122" t="s">
        <v>1853</v>
      </c>
      <c r="U112" s="1123"/>
      <c r="V112" s="1123"/>
      <c r="W112" s="1123"/>
      <c r="X112" s="1122" t="s">
        <v>1853</v>
      </c>
      <c r="Y112" s="1123"/>
      <c r="Z112" s="1123"/>
      <c r="AA112" s="1123"/>
      <c r="AB112" s="1122" t="s">
        <v>1853</v>
      </c>
      <c r="AC112" s="1123"/>
      <c r="AD112" s="1123"/>
      <c r="AE112" s="1123"/>
      <c r="AF112" s="1122" t="s">
        <v>1853</v>
      </c>
      <c r="AG112" s="1123"/>
      <c r="AH112" s="1123"/>
      <c r="AI112" s="1123"/>
      <c r="AJ112" s="1122" t="s">
        <v>1853</v>
      </c>
      <c r="AK112" s="1123"/>
      <c r="AL112" s="1123"/>
      <c r="AM112" s="1123"/>
      <c r="AN112" s="1122" t="s">
        <v>1853</v>
      </c>
      <c r="AO112" s="1123"/>
      <c r="AP112" s="1123"/>
      <c r="AQ112" s="1123"/>
      <c r="AR112" s="1122" t="s">
        <v>1853</v>
      </c>
      <c r="AS112" s="1123"/>
      <c r="AT112" s="1123"/>
      <c r="AU112" s="1123"/>
      <c r="AV112" s="1122" t="s">
        <v>1853</v>
      </c>
      <c r="AW112" s="1123"/>
      <c r="AX112" s="1123"/>
      <c r="AY112" s="1123"/>
    </row>
    <row r="113" spans="1:51" s="1129" customFormat="1" ht="31.5" customHeight="1">
      <c r="A113" s="1135" t="s">
        <v>729</v>
      </c>
      <c r="B113" s="1143"/>
      <c r="C113" s="1143"/>
      <c r="D113" s="1143"/>
      <c r="E113" s="1143"/>
      <c r="F113" s="1143"/>
      <c r="G113" s="1143"/>
      <c r="H113" s="1143"/>
      <c r="I113" s="1143"/>
      <c r="J113" s="1143"/>
      <c r="K113" s="1143"/>
      <c r="L113" s="1143"/>
      <c r="M113" s="1143"/>
      <c r="N113" s="1143"/>
      <c r="O113" s="1136" t="s">
        <v>1220</v>
      </c>
      <c r="P113" s="1122" t="s">
        <v>1853</v>
      </c>
      <c r="Q113" s="1123"/>
      <c r="R113" s="1123"/>
      <c r="S113" s="1123"/>
      <c r="T113" s="1122" t="s">
        <v>1853</v>
      </c>
      <c r="U113" s="1123"/>
      <c r="V113" s="1123"/>
      <c r="W113" s="1123"/>
      <c r="X113" s="1122" t="s">
        <v>1853</v>
      </c>
      <c r="Y113" s="1123"/>
      <c r="Z113" s="1123"/>
      <c r="AA113" s="1123"/>
      <c r="AB113" s="1122" t="s">
        <v>1853</v>
      </c>
      <c r="AC113" s="1123"/>
      <c r="AD113" s="1123"/>
      <c r="AE113" s="1123"/>
      <c r="AF113" s="1122" t="s">
        <v>1853</v>
      </c>
      <c r="AG113" s="1123"/>
      <c r="AH113" s="1123"/>
      <c r="AI113" s="1123"/>
      <c r="AJ113" s="1122" t="s">
        <v>1853</v>
      </c>
      <c r="AK113" s="1123"/>
      <c r="AL113" s="1123"/>
      <c r="AM113" s="1123"/>
      <c r="AN113" s="1122" t="s">
        <v>1853</v>
      </c>
      <c r="AO113" s="1123"/>
      <c r="AP113" s="1123"/>
      <c r="AQ113" s="1123"/>
      <c r="AR113" s="1122" t="s">
        <v>1853</v>
      </c>
      <c r="AS113" s="1123"/>
      <c r="AT113" s="1123"/>
      <c r="AU113" s="1123"/>
      <c r="AV113" s="1122" t="s">
        <v>1853</v>
      </c>
      <c r="AW113" s="1123"/>
      <c r="AX113" s="1123"/>
      <c r="AY113" s="1123"/>
    </row>
    <row r="114" spans="1:51" s="1133" customFormat="1" ht="22.5" customHeight="1">
      <c r="A114" s="1144" t="s">
        <v>730</v>
      </c>
      <c r="B114" s="1145"/>
      <c r="C114" s="1145"/>
      <c r="D114" s="1145"/>
      <c r="E114" s="1145"/>
      <c r="F114" s="1145"/>
      <c r="G114" s="1145"/>
      <c r="H114" s="1145"/>
      <c r="I114" s="1145"/>
      <c r="J114" s="1145"/>
      <c r="K114" s="1145"/>
      <c r="L114" s="1145"/>
      <c r="M114" s="1145"/>
      <c r="N114" s="1145"/>
      <c r="O114" s="1111" t="s">
        <v>1222</v>
      </c>
      <c r="P114" s="1122" t="s">
        <v>1853</v>
      </c>
      <c r="Q114" s="1123"/>
      <c r="R114" s="1123"/>
      <c r="S114" s="1123"/>
      <c r="T114" s="1122" t="s">
        <v>1853</v>
      </c>
      <c r="U114" s="1123"/>
      <c r="V114" s="1123"/>
      <c r="W114" s="1123"/>
      <c r="X114" s="1122" t="s">
        <v>1853</v>
      </c>
      <c r="Y114" s="1123"/>
      <c r="Z114" s="1123"/>
      <c r="AA114" s="1123"/>
      <c r="AB114" s="1122" t="s">
        <v>1853</v>
      </c>
      <c r="AC114" s="1123"/>
      <c r="AD114" s="1123"/>
      <c r="AE114" s="1123"/>
      <c r="AF114" s="1122" t="s">
        <v>1853</v>
      </c>
      <c r="AG114" s="1123"/>
      <c r="AH114" s="1123"/>
      <c r="AI114" s="1123"/>
      <c r="AJ114" s="1122" t="s">
        <v>1853</v>
      </c>
      <c r="AK114" s="1123"/>
      <c r="AL114" s="1123"/>
      <c r="AM114" s="1123"/>
      <c r="AN114" s="1122" t="s">
        <v>1853</v>
      </c>
      <c r="AO114" s="1123"/>
      <c r="AP114" s="1123"/>
      <c r="AQ114" s="1123"/>
      <c r="AR114" s="1122" t="s">
        <v>1853</v>
      </c>
      <c r="AS114" s="1123"/>
      <c r="AT114" s="1123"/>
      <c r="AU114" s="1123"/>
      <c r="AV114" s="1122" t="s">
        <v>1853</v>
      </c>
      <c r="AW114" s="1123"/>
      <c r="AX114" s="1123"/>
      <c r="AY114" s="1123"/>
    </row>
    <row r="115" spans="1:51" s="1133" customFormat="1" ht="22.5" customHeight="1">
      <c r="A115" s="1144" t="s">
        <v>731</v>
      </c>
      <c r="B115" s="1145"/>
      <c r="C115" s="1145"/>
      <c r="D115" s="1145"/>
      <c r="E115" s="1145"/>
      <c r="F115" s="1145"/>
      <c r="G115" s="1145"/>
      <c r="H115" s="1145"/>
      <c r="I115" s="1145"/>
      <c r="J115" s="1145"/>
      <c r="K115" s="1145"/>
      <c r="L115" s="1145"/>
      <c r="M115" s="1145"/>
      <c r="N115" s="1145"/>
      <c r="O115" s="1111" t="s">
        <v>1224</v>
      </c>
      <c r="P115" s="1122" t="s">
        <v>1853</v>
      </c>
      <c r="Q115" s="1123"/>
      <c r="R115" s="1123"/>
      <c r="S115" s="1123"/>
      <c r="T115" s="1122" t="s">
        <v>1853</v>
      </c>
      <c r="U115" s="1123"/>
      <c r="V115" s="1123"/>
      <c r="W115" s="1123"/>
      <c r="X115" s="1122" t="s">
        <v>1853</v>
      </c>
      <c r="Y115" s="1123"/>
      <c r="Z115" s="1123"/>
      <c r="AA115" s="1123"/>
      <c r="AB115" s="1122" t="s">
        <v>1853</v>
      </c>
      <c r="AC115" s="1123"/>
      <c r="AD115" s="1123"/>
      <c r="AE115" s="1123"/>
      <c r="AF115" s="1122" t="s">
        <v>1853</v>
      </c>
      <c r="AG115" s="1123"/>
      <c r="AH115" s="1123"/>
      <c r="AI115" s="1123"/>
      <c r="AJ115" s="1122" t="s">
        <v>1853</v>
      </c>
      <c r="AK115" s="1123"/>
      <c r="AL115" s="1123"/>
      <c r="AM115" s="1123"/>
      <c r="AN115" s="1122" t="s">
        <v>1853</v>
      </c>
      <c r="AO115" s="1123"/>
      <c r="AP115" s="1123"/>
      <c r="AQ115" s="1123"/>
      <c r="AR115" s="1122" t="s">
        <v>1853</v>
      </c>
      <c r="AS115" s="1123"/>
      <c r="AT115" s="1123"/>
      <c r="AU115" s="1123"/>
      <c r="AV115" s="1122" t="s">
        <v>1853</v>
      </c>
      <c r="AW115" s="1123"/>
      <c r="AX115" s="1123"/>
      <c r="AY115" s="1123"/>
    </row>
    <row r="116" spans="1:51" s="1127" customFormat="1" ht="32.25" customHeight="1">
      <c r="A116" s="1126" t="s">
        <v>732</v>
      </c>
      <c r="B116" s="1141"/>
      <c r="C116" s="1141"/>
      <c r="D116" s="1141"/>
      <c r="E116" s="1141"/>
      <c r="F116" s="1141"/>
      <c r="G116" s="1141"/>
      <c r="H116" s="1141"/>
      <c r="I116" s="1141"/>
      <c r="J116" s="1141"/>
      <c r="K116" s="1141"/>
      <c r="L116" s="1141"/>
      <c r="M116" s="1141"/>
      <c r="N116" s="1141"/>
      <c r="O116" s="1115" t="s">
        <v>1226</v>
      </c>
      <c r="P116" s="1116"/>
      <c r="Q116" s="1116"/>
      <c r="R116" s="1116"/>
      <c r="S116" s="1116"/>
      <c r="T116" s="1116"/>
      <c r="U116" s="1116"/>
      <c r="V116" s="1116"/>
      <c r="W116" s="1116"/>
      <c r="X116" s="1116"/>
      <c r="Y116" s="1116"/>
      <c r="Z116" s="1116"/>
      <c r="AA116" s="1116"/>
      <c r="AB116" s="1116"/>
      <c r="AC116" s="1116"/>
      <c r="AD116" s="1116"/>
      <c r="AE116" s="1116"/>
      <c r="AF116" s="1116"/>
      <c r="AG116" s="1116"/>
      <c r="AH116" s="1116"/>
      <c r="AI116" s="1116"/>
      <c r="AJ116" s="1116"/>
      <c r="AK116" s="1116"/>
      <c r="AL116" s="1116"/>
      <c r="AM116" s="1116"/>
      <c r="AN116" s="1116"/>
      <c r="AO116" s="1116"/>
      <c r="AP116" s="1116"/>
      <c r="AQ116" s="1116"/>
      <c r="AR116" s="1116"/>
      <c r="AS116" s="1116"/>
      <c r="AT116" s="1116"/>
      <c r="AU116" s="1116"/>
      <c r="AV116" s="1116">
        <v>159000</v>
      </c>
      <c r="AW116" s="1116"/>
      <c r="AX116" s="1116"/>
      <c r="AY116" s="1116"/>
    </row>
    <row r="117" spans="1:51" s="1133" customFormat="1" ht="32.25" customHeight="1">
      <c r="A117" s="1144" t="s">
        <v>813</v>
      </c>
      <c r="B117" s="1145"/>
      <c r="C117" s="1145"/>
      <c r="D117" s="1145"/>
      <c r="E117" s="1145"/>
      <c r="F117" s="1145"/>
      <c r="G117" s="1145"/>
      <c r="H117" s="1145"/>
      <c r="I117" s="1145"/>
      <c r="J117" s="1145"/>
      <c r="K117" s="1145"/>
      <c r="L117" s="1145"/>
      <c r="M117" s="1145"/>
      <c r="N117" s="1145"/>
      <c r="O117" s="1111" t="s">
        <v>1228</v>
      </c>
      <c r="P117" s="1112"/>
      <c r="Q117" s="1112"/>
      <c r="R117" s="1112"/>
      <c r="S117" s="1112"/>
      <c r="T117" s="1112"/>
      <c r="U117" s="1112"/>
      <c r="V117" s="1112"/>
      <c r="W117" s="1112"/>
      <c r="X117" s="1112"/>
      <c r="Y117" s="1112"/>
      <c r="Z117" s="1112"/>
      <c r="AA117" s="1112"/>
      <c r="AB117" s="1112"/>
      <c r="AC117" s="1112"/>
      <c r="AD117" s="1112"/>
      <c r="AE117" s="1112"/>
      <c r="AF117" s="1112"/>
      <c r="AG117" s="1112"/>
      <c r="AH117" s="1112"/>
      <c r="AI117" s="1112"/>
      <c r="AJ117" s="1112"/>
      <c r="AK117" s="1112"/>
      <c r="AL117" s="1112"/>
      <c r="AM117" s="1112"/>
      <c r="AN117" s="1112"/>
      <c r="AO117" s="1112"/>
      <c r="AP117" s="1112"/>
      <c r="AQ117" s="1112"/>
      <c r="AR117" s="1112"/>
      <c r="AS117" s="1112"/>
      <c r="AT117" s="1112"/>
      <c r="AU117" s="1112"/>
      <c r="AV117" s="1112"/>
      <c r="AW117" s="1112"/>
      <c r="AX117" s="1112"/>
      <c r="AY117" s="1112"/>
    </row>
    <row r="118" spans="1:51" s="1133" customFormat="1" ht="32.25" customHeight="1">
      <c r="A118" s="1126" t="s">
        <v>733</v>
      </c>
      <c r="B118" s="1141"/>
      <c r="C118" s="1141"/>
      <c r="D118" s="1141"/>
      <c r="E118" s="1141"/>
      <c r="F118" s="1141"/>
      <c r="G118" s="1141"/>
      <c r="H118" s="1141"/>
      <c r="I118" s="1141"/>
      <c r="J118" s="1141"/>
      <c r="K118" s="1141"/>
      <c r="L118" s="1141"/>
      <c r="M118" s="1141"/>
      <c r="N118" s="1141"/>
      <c r="O118" s="1136" t="s">
        <v>1230</v>
      </c>
      <c r="P118" s="1112"/>
      <c r="Q118" s="1112"/>
      <c r="R118" s="1112"/>
      <c r="S118" s="1112"/>
      <c r="T118" s="1112"/>
      <c r="U118" s="1112"/>
      <c r="V118" s="1112"/>
      <c r="W118" s="1112"/>
      <c r="X118" s="1112"/>
      <c r="Y118" s="1112"/>
      <c r="Z118" s="1112"/>
      <c r="AA118" s="1112"/>
      <c r="AB118" s="1112"/>
      <c r="AC118" s="1112"/>
      <c r="AD118" s="1112"/>
      <c r="AE118" s="1112"/>
      <c r="AF118" s="1112"/>
      <c r="AG118" s="1112"/>
      <c r="AH118" s="1112"/>
      <c r="AI118" s="1112"/>
      <c r="AJ118" s="1112"/>
      <c r="AK118" s="1112"/>
      <c r="AL118" s="1112"/>
      <c r="AM118" s="1112"/>
      <c r="AN118" s="1112"/>
      <c r="AO118" s="1112"/>
      <c r="AP118" s="1112"/>
      <c r="AQ118" s="1112"/>
      <c r="AR118" s="1112"/>
      <c r="AS118" s="1112"/>
      <c r="AT118" s="1112"/>
      <c r="AU118" s="1112"/>
      <c r="AV118" s="1112">
        <v>159000</v>
      </c>
      <c r="AW118" s="1112"/>
      <c r="AX118" s="1112"/>
      <c r="AY118" s="1112"/>
    </row>
    <row r="119" spans="1:51" s="1127" customFormat="1" ht="29.25" customHeight="1">
      <c r="A119" s="1126" t="s">
        <v>734</v>
      </c>
      <c r="B119" s="1126"/>
      <c r="C119" s="1126"/>
      <c r="D119" s="1126"/>
      <c r="E119" s="1126"/>
      <c r="F119" s="1126"/>
      <c r="G119" s="1126"/>
      <c r="H119" s="1126"/>
      <c r="I119" s="1126"/>
      <c r="J119" s="1126"/>
      <c r="K119" s="1126"/>
      <c r="L119" s="1126"/>
      <c r="M119" s="1126"/>
      <c r="N119" s="1126"/>
      <c r="O119" s="1115" t="s">
        <v>1232</v>
      </c>
      <c r="P119" s="1116"/>
      <c r="Q119" s="1116"/>
      <c r="R119" s="1116"/>
      <c r="S119" s="1116"/>
      <c r="T119" s="1116">
        <v>236146</v>
      </c>
      <c r="U119" s="1116"/>
      <c r="V119" s="1116"/>
      <c r="W119" s="1116"/>
      <c r="X119" s="1116">
        <v>187376</v>
      </c>
      <c r="Y119" s="1116"/>
      <c r="Z119" s="1116"/>
      <c r="AA119" s="1116"/>
      <c r="AB119" s="1116"/>
      <c r="AC119" s="1116"/>
      <c r="AD119" s="1116"/>
      <c r="AE119" s="1116"/>
      <c r="AF119" s="1116"/>
      <c r="AG119" s="1116"/>
      <c r="AH119" s="1116"/>
      <c r="AI119" s="1116"/>
      <c r="AJ119" s="1116"/>
      <c r="AK119" s="1116"/>
      <c r="AL119" s="1116"/>
      <c r="AM119" s="1116"/>
      <c r="AN119" s="1116"/>
      <c r="AO119" s="1116"/>
      <c r="AP119" s="1116"/>
      <c r="AQ119" s="1116"/>
      <c r="AR119" s="1116"/>
      <c r="AS119" s="1116"/>
      <c r="AT119" s="1116"/>
      <c r="AU119" s="1116"/>
      <c r="AV119" s="1116">
        <v>1131611</v>
      </c>
      <c r="AW119" s="1116"/>
      <c r="AX119" s="1116"/>
      <c r="AY119" s="1116"/>
    </row>
    <row r="120" spans="1:51" s="1129" customFormat="1" ht="21.75" customHeight="1">
      <c r="A120" s="1146" t="s">
        <v>814</v>
      </c>
      <c r="B120" s="1146"/>
      <c r="C120" s="1146"/>
      <c r="D120" s="1146"/>
      <c r="E120" s="1146"/>
      <c r="F120" s="1146"/>
      <c r="G120" s="1146"/>
      <c r="H120" s="1146"/>
      <c r="I120" s="1146"/>
      <c r="J120" s="1146"/>
      <c r="K120" s="1146"/>
      <c r="L120" s="1146"/>
      <c r="M120" s="1146"/>
      <c r="N120" s="1146"/>
      <c r="O120" s="1111" t="s">
        <v>1234</v>
      </c>
      <c r="P120" s="1112"/>
      <c r="Q120" s="1112"/>
      <c r="R120" s="1112"/>
      <c r="S120" s="1112"/>
      <c r="T120" s="1112"/>
      <c r="U120" s="1112"/>
      <c r="V120" s="1112"/>
      <c r="W120" s="1112"/>
      <c r="X120" s="1112"/>
      <c r="Y120" s="1112"/>
      <c r="Z120" s="1112"/>
      <c r="AA120" s="1112"/>
      <c r="AB120" s="1112"/>
      <c r="AC120" s="1112"/>
      <c r="AD120" s="1112"/>
      <c r="AE120" s="1112"/>
      <c r="AF120" s="1112"/>
      <c r="AG120" s="1112"/>
      <c r="AH120" s="1112"/>
      <c r="AI120" s="1112"/>
      <c r="AJ120" s="1112"/>
      <c r="AK120" s="1112"/>
      <c r="AL120" s="1112"/>
      <c r="AM120" s="1112"/>
      <c r="AN120" s="1112"/>
      <c r="AO120" s="1112"/>
      <c r="AP120" s="1112"/>
      <c r="AQ120" s="1112"/>
      <c r="AR120" s="1112"/>
      <c r="AS120" s="1112"/>
      <c r="AT120" s="1112"/>
      <c r="AU120" s="1112"/>
      <c r="AV120" s="1112">
        <v>7707491</v>
      </c>
      <c r="AW120" s="1112"/>
      <c r="AX120" s="1112"/>
      <c r="AY120" s="1112"/>
    </row>
    <row r="121" spans="1:51" s="1129" customFormat="1" ht="27" customHeight="1">
      <c r="A121" s="1124" t="s">
        <v>815</v>
      </c>
      <c r="B121" s="1125"/>
      <c r="C121" s="1125"/>
      <c r="D121" s="1125"/>
      <c r="E121" s="1125"/>
      <c r="F121" s="1125"/>
      <c r="G121" s="1125"/>
      <c r="H121" s="1125"/>
      <c r="I121" s="1125"/>
      <c r="J121" s="1125"/>
      <c r="K121" s="1125"/>
      <c r="L121" s="1125"/>
      <c r="M121" s="1125"/>
      <c r="N121" s="1125"/>
      <c r="O121" s="1111" t="s">
        <v>1236</v>
      </c>
      <c r="P121" s="1112">
        <v>21000</v>
      </c>
      <c r="Q121" s="1112"/>
      <c r="R121" s="1112"/>
      <c r="S121" s="1112"/>
      <c r="T121" s="1112"/>
      <c r="U121" s="1112"/>
      <c r="V121" s="1112"/>
      <c r="W121" s="1112"/>
      <c r="X121" s="1112"/>
      <c r="Y121" s="1112"/>
      <c r="Z121" s="1112"/>
      <c r="AA121" s="1112"/>
      <c r="AB121" s="1112"/>
      <c r="AC121" s="1112"/>
      <c r="AD121" s="1112"/>
      <c r="AE121" s="1112"/>
      <c r="AF121" s="1112"/>
      <c r="AG121" s="1112"/>
      <c r="AH121" s="1112"/>
      <c r="AI121" s="1112"/>
      <c r="AJ121" s="1112"/>
      <c r="AK121" s="1112"/>
      <c r="AL121" s="1112"/>
      <c r="AM121" s="1112"/>
      <c r="AN121" s="1112"/>
      <c r="AO121" s="1112"/>
      <c r="AP121" s="1112"/>
      <c r="AQ121" s="1112"/>
      <c r="AR121" s="1112"/>
      <c r="AS121" s="1112"/>
      <c r="AT121" s="1112"/>
      <c r="AU121" s="1112"/>
      <c r="AV121" s="1112">
        <v>672600</v>
      </c>
      <c r="AW121" s="1112"/>
      <c r="AX121" s="1112"/>
      <c r="AY121" s="1112"/>
    </row>
    <row r="122" spans="1:51" ht="19.5" customHeight="1">
      <c r="A122" s="1109" t="s">
        <v>816</v>
      </c>
      <c r="B122" s="1110"/>
      <c r="C122" s="1110"/>
      <c r="D122" s="1110"/>
      <c r="E122" s="1110"/>
      <c r="F122" s="1110"/>
      <c r="G122" s="1110"/>
      <c r="H122" s="1110"/>
      <c r="I122" s="1110"/>
      <c r="J122" s="1110"/>
      <c r="K122" s="1110"/>
      <c r="L122" s="1110"/>
      <c r="M122" s="1110"/>
      <c r="N122" s="1110"/>
      <c r="O122" s="1111" t="s">
        <v>1238</v>
      </c>
      <c r="P122" s="1112"/>
      <c r="Q122" s="1112"/>
      <c r="R122" s="1112"/>
      <c r="S122" s="1112"/>
      <c r="T122" s="1112"/>
      <c r="U122" s="1112"/>
      <c r="V122" s="1112"/>
      <c r="W122" s="1112"/>
      <c r="X122" s="1112"/>
      <c r="Y122" s="1112"/>
      <c r="Z122" s="1112"/>
      <c r="AA122" s="1112"/>
      <c r="AB122" s="1112"/>
      <c r="AC122" s="1112"/>
      <c r="AD122" s="1112"/>
      <c r="AE122" s="1112"/>
      <c r="AF122" s="1112"/>
      <c r="AG122" s="1112"/>
      <c r="AH122" s="1112"/>
      <c r="AI122" s="1112"/>
      <c r="AJ122" s="1112"/>
      <c r="AK122" s="1112"/>
      <c r="AL122" s="1112"/>
      <c r="AM122" s="1112"/>
      <c r="AN122" s="1112"/>
      <c r="AO122" s="1112"/>
      <c r="AP122" s="1112"/>
      <c r="AQ122" s="1112"/>
      <c r="AR122" s="1112"/>
      <c r="AS122" s="1112"/>
      <c r="AT122" s="1112"/>
      <c r="AU122" s="1112"/>
      <c r="AV122" s="1112"/>
      <c r="AW122" s="1112"/>
      <c r="AX122" s="1112"/>
      <c r="AY122" s="1112"/>
    </row>
    <row r="123" spans="1:51" ht="19.5" customHeight="1">
      <c r="A123" s="1118" t="s">
        <v>817</v>
      </c>
      <c r="B123" s="1119"/>
      <c r="C123" s="1119"/>
      <c r="D123" s="1119"/>
      <c r="E123" s="1119"/>
      <c r="F123" s="1119"/>
      <c r="G123" s="1119"/>
      <c r="H123" s="1119"/>
      <c r="I123" s="1119"/>
      <c r="J123" s="1119"/>
      <c r="K123" s="1119"/>
      <c r="L123" s="1119"/>
      <c r="M123" s="1119"/>
      <c r="N123" s="1119"/>
      <c r="O123" s="1111" t="s">
        <v>1240</v>
      </c>
      <c r="P123" s="1112"/>
      <c r="Q123" s="1112"/>
      <c r="R123" s="1112"/>
      <c r="S123" s="1112"/>
      <c r="T123" s="1112"/>
      <c r="U123" s="1112"/>
      <c r="V123" s="1112"/>
      <c r="W123" s="1112"/>
      <c r="X123" s="1112"/>
      <c r="Y123" s="1112"/>
      <c r="Z123" s="1112"/>
      <c r="AA123" s="1112"/>
      <c r="AB123" s="1112"/>
      <c r="AC123" s="1112"/>
      <c r="AD123" s="1112"/>
      <c r="AE123" s="1112"/>
      <c r="AF123" s="1112"/>
      <c r="AG123" s="1112"/>
      <c r="AH123" s="1112"/>
      <c r="AI123" s="1112"/>
      <c r="AJ123" s="1112"/>
      <c r="AK123" s="1112"/>
      <c r="AL123" s="1112"/>
      <c r="AM123" s="1112"/>
      <c r="AN123" s="1112"/>
      <c r="AO123" s="1112"/>
      <c r="AP123" s="1112"/>
      <c r="AQ123" s="1112"/>
      <c r="AR123" s="1112"/>
      <c r="AS123" s="1112"/>
      <c r="AT123" s="1112"/>
      <c r="AU123" s="1112"/>
      <c r="AV123" s="1112">
        <v>1038249</v>
      </c>
      <c r="AW123" s="1112"/>
      <c r="AX123" s="1112"/>
      <c r="AY123" s="1112"/>
    </row>
    <row r="124" spans="1:51" ht="32.25" customHeight="1">
      <c r="A124" s="1147" t="s">
        <v>818</v>
      </c>
      <c r="B124" s="1148"/>
      <c r="C124" s="1148"/>
      <c r="D124" s="1148"/>
      <c r="E124" s="1148"/>
      <c r="F124" s="1148"/>
      <c r="G124" s="1148"/>
      <c r="H124" s="1148"/>
      <c r="I124" s="1148"/>
      <c r="J124" s="1148"/>
      <c r="K124" s="1148"/>
      <c r="L124" s="1148"/>
      <c r="M124" s="1148"/>
      <c r="N124" s="1149"/>
      <c r="O124" s="1111" t="s">
        <v>1242</v>
      </c>
      <c r="P124" s="1112"/>
      <c r="Q124" s="1112"/>
      <c r="R124" s="1112"/>
      <c r="S124" s="1112"/>
      <c r="T124" s="1112"/>
      <c r="U124" s="1112"/>
      <c r="V124" s="1112"/>
      <c r="W124" s="1112"/>
      <c r="X124" s="1112"/>
      <c r="Y124" s="1112"/>
      <c r="Z124" s="1112"/>
      <c r="AA124" s="1112"/>
      <c r="AB124" s="1112"/>
      <c r="AC124" s="1112"/>
      <c r="AD124" s="1112"/>
      <c r="AE124" s="1112"/>
      <c r="AF124" s="1112"/>
      <c r="AG124" s="1112"/>
      <c r="AH124" s="1112"/>
      <c r="AI124" s="1112"/>
      <c r="AJ124" s="1112"/>
      <c r="AK124" s="1112"/>
      <c r="AL124" s="1112"/>
      <c r="AM124" s="1112"/>
      <c r="AN124" s="1112"/>
      <c r="AO124" s="1112"/>
      <c r="AP124" s="1112"/>
      <c r="AQ124" s="1112"/>
      <c r="AR124" s="1112"/>
      <c r="AS124" s="1112"/>
      <c r="AT124" s="1112"/>
      <c r="AU124" s="1112"/>
      <c r="AV124" s="1112">
        <v>207651</v>
      </c>
      <c r="AW124" s="1112"/>
      <c r="AX124" s="1112"/>
      <c r="AY124" s="1112"/>
    </row>
    <row r="125" spans="1:51" ht="19.5" customHeight="1">
      <c r="A125" s="1109" t="s">
        <v>819</v>
      </c>
      <c r="B125" s="1110"/>
      <c r="C125" s="1110"/>
      <c r="D125" s="1110"/>
      <c r="E125" s="1110"/>
      <c r="F125" s="1110"/>
      <c r="G125" s="1110"/>
      <c r="H125" s="1110"/>
      <c r="I125" s="1110"/>
      <c r="J125" s="1110"/>
      <c r="K125" s="1110"/>
      <c r="L125" s="1110"/>
      <c r="M125" s="1110"/>
      <c r="N125" s="1110"/>
      <c r="O125" s="1111" t="s">
        <v>1244</v>
      </c>
      <c r="P125" s="1112"/>
      <c r="Q125" s="1112"/>
      <c r="R125" s="1112"/>
      <c r="S125" s="1112"/>
      <c r="T125" s="1112"/>
      <c r="U125" s="1112"/>
      <c r="V125" s="1112"/>
      <c r="W125" s="1112"/>
      <c r="X125" s="1112"/>
      <c r="Y125" s="1112"/>
      <c r="Z125" s="1112"/>
      <c r="AA125" s="1112"/>
      <c r="AB125" s="1112"/>
      <c r="AC125" s="1112"/>
      <c r="AD125" s="1112"/>
      <c r="AE125" s="1112"/>
      <c r="AF125" s="1112"/>
      <c r="AG125" s="1112"/>
      <c r="AH125" s="1112"/>
      <c r="AI125" s="1112"/>
      <c r="AJ125" s="1112"/>
      <c r="AK125" s="1112"/>
      <c r="AL125" s="1112"/>
      <c r="AM125" s="1112"/>
      <c r="AN125" s="1112"/>
      <c r="AO125" s="1112"/>
      <c r="AP125" s="1112"/>
      <c r="AQ125" s="1112"/>
      <c r="AR125" s="1112"/>
      <c r="AS125" s="1112"/>
      <c r="AT125" s="1112"/>
      <c r="AU125" s="1112"/>
      <c r="AV125" s="1112">
        <v>5131654</v>
      </c>
      <c r="AW125" s="1112"/>
      <c r="AX125" s="1112"/>
      <c r="AY125" s="1112"/>
    </row>
    <row r="126" spans="1:51" ht="25.5" customHeight="1">
      <c r="A126" s="1124" t="s">
        <v>820</v>
      </c>
      <c r="B126" s="1125"/>
      <c r="C126" s="1125"/>
      <c r="D126" s="1125"/>
      <c r="E126" s="1125"/>
      <c r="F126" s="1125"/>
      <c r="G126" s="1125"/>
      <c r="H126" s="1125"/>
      <c r="I126" s="1125"/>
      <c r="J126" s="1125"/>
      <c r="K126" s="1125"/>
      <c r="L126" s="1125"/>
      <c r="M126" s="1125"/>
      <c r="N126" s="1125"/>
      <c r="O126" s="1111" t="s">
        <v>1246</v>
      </c>
      <c r="P126" s="1112"/>
      <c r="Q126" s="1112"/>
      <c r="R126" s="1112"/>
      <c r="S126" s="1112"/>
      <c r="T126" s="1112"/>
      <c r="U126" s="1112"/>
      <c r="V126" s="1112"/>
      <c r="W126" s="1112"/>
      <c r="X126" s="1112"/>
      <c r="Y126" s="1112"/>
      <c r="Z126" s="1112"/>
      <c r="AA126" s="1112"/>
      <c r="AB126" s="1112"/>
      <c r="AC126" s="1112"/>
      <c r="AD126" s="1112"/>
      <c r="AE126" s="1112"/>
      <c r="AF126" s="1112"/>
      <c r="AG126" s="1112"/>
      <c r="AH126" s="1112"/>
      <c r="AI126" s="1112"/>
      <c r="AJ126" s="1112"/>
      <c r="AK126" s="1112"/>
      <c r="AL126" s="1112"/>
      <c r="AM126" s="1112"/>
      <c r="AN126" s="1112"/>
      <c r="AO126" s="1112"/>
      <c r="AP126" s="1112"/>
      <c r="AQ126" s="1112"/>
      <c r="AR126" s="1112"/>
      <c r="AS126" s="1112"/>
      <c r="AT126" s="1112"/>
      <c r="AU126" s="1112"/>
      <c r="AV126" s="1112"/>
      <c r="AW126" s="1112"/>
      <c r="AX126" s="1112"/>
      <c r="AY126" s="1112"/>
    </row>
    <row r="127" spans="1:51" ht="19.5" customHeight="1">
      <c r="A127" s="1109" t="s">
        <v>821</v>
      </c>
      <c r="B127" s="1110"/>
      <c r="C127" s="1110"/>
      <c r="D127" s="1110"/>
      <c r="E127" s="1110"/>
      <c r="F127" s="1110"/>
      <c r="G127" s="1110"/>
      <c r="H127" s="1110"/>
      <c r="I127" s="1110"/>
      <c r="J127" s="1110"/>
      <c r="K127" s="1110"/>
      <c r="L127" s="1110"/>
      <c r="M127" s="1110"/>
      <c r="N127" s="1110"/>
      <c r="O127" s="1111" t="s">
        <v>1248</v>
      </c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G127" s="1112"/>
      <c r="AH127" s="1112"/>
      <c r="AI127" s="1112"/>
      <c r="AJ127" s="1112"/>
      <c r="AK127" s="1112"/>
      <c r="AL127" s="1112"/>
      <c r="AM127" s="1112"/>
      <c r="AN127" s="1112"/>
      <c r="AO127" s="1112"/>
      <c r="AP127" s="1112"/>
      <c r="AQ127" s="1112"/>
      <c r="AR127" s="1112"/>
      <c r="AS127" s="1112"/>
      <c r="AT127" s="1112"/>
      <c r="AU127" s="1112"/>
      <c r="AV127" s="1112">
        <v>1026319</v>
      </c>
      <c r="AW127" s="1112"/>
      <c r="AX127" s="1112"/>
      <c r="AY127" s="1112"/>
    </row>
    <row r="128" spans="1:51" ht="19.5" customHeight="1">
      <c r="A128" s="1109" t="s">
        <v>822</v>
      </c>
      <c r="B128" s="1110"/>
      <c r="C128" s="1110"/>
      <c r="D128" s="1110"/>
      <c r="E128" s="1110"/>
      <c r="F128" s="1110"/>
      <c r="G128" s="1110"/>
      <c r="H128" s="1110"/>
      <c r="I128" s="1110"/>
      <c r="J128" s="1110"/>
      <c r="K128" s="1110"/>
      <c r="L128" s="1110"/>
      <c r="M128" s="1110"/>
      <c r="N128" s="1110"/>
      <c r="O128" s="1111" t="s">
        <v>1250</v>
      </c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1112"/>
      <c r="AA128" s="1112"/>
      <c r="AB128" s="1112"/>
      <c r="AC128" s="1112"/>
      <c r="AD128" s="1112"/>
      <c r="AE128" s="1112"/>
      <c r="AF128" s="1112"/>
      <c r="AG128" s="1112"/>
      <c r="AH128" s="1112"/>
      <c r="AI128" s="1112"/>
      <c r="AJ128" s="1112"/>
      <c r="AK128" s="1112"/>
      <c r="AL128" s="1112"/>
      <c r="AM128" s="1112"/>
      <c r="AN128" s="1112"/>
      <c r="AO128" s="1112"/>
      <c r="AP128" s="1112"/>
      <c r="AQ128" s="1112"/>
      <c r="AR128" s="1112"/>
      <c r="AS128" s="1112"/>
      <c r="AT128" s="1112"/>
      <c r="AU128" s="1112"/>
      <c r="AV128" s="1112"/>
      <c r="AW128" s="1112"/>
      <c r="AX128" s="1112"/>
      <c r="AY128" s="1112"/>
    </row>
    <row r="129" spans="1:51" ht="25.5" customHeight="1">
      <c r="A129" s="1124" t="s">
        <v>823</v>
      </c>
      <c r="B129" s="1125"/>
      <c r="C129" s="1125"/>
      <c r="D129" s="1125"/>
      <c r="E129" s="1125"/>
      <c r="F129" s="1125"/>
      <c r="G129" s="1125"/>
      <c r="H129" s="1125"/>
      <c r="I129" s="1125"/>
      <c r="J129" s="1125"/>
      <c r="K129" s="1125"/>
      <c r="L129" s="1125"/>
      <c r="M129" s="1125"/>
      <c r="N129" s="1125"/>
      <c r="O129" s="1111" t="s">
        <v>1252</v>
      </c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1112"/>
      <c r="AA129" s="1112"/>
      <c r="AB129" s="1112"/>
      <c r="AC129" s="1112"/>
      <c r="AD129" s="1112"/>
      <c r="AE129" s="1112"/>
      <c r="AF129" s="1112"/>
      <c r="AG129" s="1112"/>
      <c r="AH129" s="1112"/>
      <c r="AI129" s="1112"/>
      <c r="AJ129" s="1112"/>
      <c r="AK129" s="1112"/>
      <c r="AL129" s="1112"/>
      <c r="AM129" s="1112"/>
      <c r="AN129" s="1112"/>
      <c r="AO129" s="1112"/>
      <c r="AP129" s="1112"/>
      <c r="AQ129" s="1112"/>
      <c r="AR129" s="1112"/>
      <c r="AS129" s="1112"/>
      <c r="AT129" s="1112"/>
      <c r="AU129" s="1112"/>
      <c r="AV129" s="1112">
        <v>17000</v>
      </c>
      <c r="AW129" s="1112"/>
      <c r="AX129" s="1112"/>
      <c r="AY129" s="1112"/>
    </row>
    <row r="130" spans="1:51" ht="25.5" customHeight="1">
      <c r="A130" s="1124" t="s">
        <v>824</v>
      </c>
      <c r="B130" s="1125"/>
      <c r="C130" s="1125"/>
      <c r="D130" s="1125"/>
      <c r="E130" s="1125"/>
      <c r="F130" s="1125"/>
      <c r="G130" s="1125"/>
      <c r="H130" s="1125"/>
      <c r="I130" s="1125"/>
      <c r="J130" s="1125"/>
      <c r="K130" s="1125"/>
      <c r="L130" s="1125"/>
      <c r="M130" s="1125"/>
      <c r="N130" s="1125"/>
      <c r="O130" s="1111" t="s">
        <v>1254</v>
      </c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1112"/>
      <c r="AA130" s="1112"/>
      <c r="AB130" s="1112"/>
      <c r="AC130" s="1112"/>
      <c r="AD130" s="1112"/>
      <c r="AE130" s="1112"/>
      <c r="AF130" s="1112"/>
      <c r="AG130" s="1112"/>
      <c r="AH130" s="1112"/>
      <c r="AI130" s="1112"/>
      <c r="AJ130" s="1112"/>
      <c r="AK130" s="1112"/>
      <c r="AL130" s="1112"/>
      <c r="AM130" s="1112"/>
      <c r="AN130" s="1112"/>
      <c r="AO130" s="1112"/>
      <c r="AP130" s="1112"/>
      <c r="AQ130" s="1112"/>
      <c r="AR130" s="1112"/>
      <c r="AS130" s="1112"/>
      <c r="AT130" s="1112"/>
      <c r="AU130" s="1112"/>
      <c r="AV130" s="1112">
        <v>213000</v>
      </c>
      <c r="AW130" s="1112"/>
      <c r="AX130" s="1112"/>
      <c r="AY130" s="1112"/>
    </row>
    <row r="131" spans="1:51" s="1117" customFormat="1" ht="25.5" customHeight="1">
      <c r="A131" s="1138" t="s">
        <v>735</v>
      </c>
      <c r="B131" s="1126"/>
      <c r="C131" s="1126"/>
      <c r="D131" s="1126"/>
      <c r="E131" s="1126"/>
      <c r="F131" s="1126"/>
      <c r="G131" s="1126"/>
      <c r="H131" s="1126"/>
      <c r="I131" s="1126"/>
      <c r="J131" s="1126"/>
      <c r="K131" s="1126"/>
      <c r="L131" s="1126"/>
      <c r="M131" s="1126"/>
      <c r="N131" s="1126"/>
      <c r="O131" s="1115" t="s">
        <v>1256</v>
      </c>
      <c r="P131" s="1116"/>
      <c r="Q131" s="1116"/>
      <c r="R131" s="1116"/>
      <c r="S131" s="1116"/>
      <c r="T131" s="1116"/>
      <c r="U131" s="1116"/>
      <c r="V131" s="1116"/>
      <c r="W131" s="1116"/>
      <c r="X131" s="1116"/>
      <c r="Y131" s="1116"/>
      <c r="Z131" s="1116"/>
      <c r="AA131" s="1116"/>
      <c r="AB131" s="1116"/>
      <c r="AC131" s="1116"/>
      <c r="AD131" s="1116"/>
      <c r="AE131" s="1116"/>
      <c r="AF131" s="1116"/>
      <c r="AG131" s="1116"/>
      <c r="AH131" s="1116"/>
      <c r="AI131" s="1116"/>
      <c r="AJ131" s="1116"/>
      <c r="AK131" s="1116"/>
      <c r="AL131" s="1116"/>
      <c r="AM131" s="1116"/>
      <c r="AN131" s="1116"/>
      <c r="AO131" s="1116"/>
      <c r="AP131" s="1116"/>
      <c r="AQ131" s="1116"/>
      <c r="AR131" s="1116"/>
      <c r="AS131" s="1116"/>
      <c r="AT131" s="1116"/>
      <c r="AU131" s="1116"/>
      <c r="AV131" s="1116">
        <v>230000</v>
      </c>
      <c r="AW131" s="1116"/>
      <c r="AX131" s="1116"/>
      <c r="AY131" s="1116"/>
    </row>
    <row r="132" spans="1:51" s="1117" customFormat="1" ht="28.5" customHeight="1">
      <c r="A132" s="1138" t="s">
        <v>736</v>
      </c>
      <c r="B132" s="1126"/>
      <c r="C132" s="1126"/>
      <c r="D132" s="1126"/>
      <c r="E132" s="1126"/>
      <c r="F132" s="1126"/>
      <c r="G132" s="1126"/>
      <c r="H132" s="1126"/>
      <c r="I132" s="1126"/>
      <c r="J132" s="1126"/>
      <c r="K132" s="1126"/>
      <c r="L132" s="1126"/>
      <c r="M132" s="1126"/>
      <c r="N132" s="1126"/>
      <c r="O132" s="1115" t="s">
        <v>1258</v>
      </c>
      <c r="P132" s="1116">
        <v>21000</v>
      </c>
      <c r="Q132" s="1116"/>
      <c r="R132" s="1116"/>
      <c r="S132" s="1116"/>
      <c r="T132" s="1116">
        <v>240346</v>
      </c>
      <c r="U132" s="1116"/>
      <c r="V132" s="1116"/>
      <c r="W132" s="1116"/>
      <c r="X132" s="1116">
        <v>191876</v>
      </c>
      <c r="Y132" s="1116"/>
      <c r="Z132" s="1116"/>
      <c r="AA132" s="1116"/>
      <c r="AB132" s="1116"/>
      <c r="AC132" s="1116"/>
      <c r="AD132" s="1116"/>
      <c r="AE132" s="1116"/>
      <c r="AF132" s="1116"/>
      <c r="AG132" s="1116"/>
      <c r="AH132" s="1116"/>
      <c r="AI132" s="1116"/>
      <c r="AJ132" s="1116"/>
      <c r="AK132" s="1116"/>
      <c r="AL132" s="1116"/>
      <c r="AM132" s="1116"/>
      <c r="AN132" s="1116"/>
      <c r="AO132" s="1116"/>
      <c r="AP132" s="1116"/>
      <c r="AQ132" s="1116"/>
      <c r="AR132" s="1116"/>
      <c r="AS132" s="1116"/>
      <c r="AT132" s="1116"/>
      <c r="AU132" s="1116"/>
      <c r="AV132" s="1116">
        <v>23500205</v>
      </c>
      <c r="AW132" s="1116"/>
      <c r="AX132" s="1116"/>
      <c r="AY132" s="1116"/>
    </row>
    <row r="133" spans="1:51" ht="19.5" customHeight="1">
      <c r="A133" s="1109" t="s">
        <v>825</v>
      </c>
      <c r="B133" s="1110"/>
      <c r="C133" s="1110"/>
      <c r="D133" s="1110"/>
      <c r="E133" s="1110"/>
      <c r="F133" s="1110"/>
      <c r="G133" s="1110"/>
      <c r="H133" s="1110"/>
      <c r="I133" s="1110"/>
      <c r="J133" s="1110"/>
      <c r="K133" s="1110"/>
      <c r="L133" s="1110"/>
      <c r="M133" s="1110"/>
      <c r="N133" s="1110"/>
      <c r="O133" s="1111" t="s">
        <v>737</v>
      </c>
      <c r="P133" s="1112"/>
      <c r="Q133" s="1112"/>
      <c r="R133" s="1112"/>
      <c r="S133" s="1112"/>
      <c r="T133" s="1112">
        <v>56520</v>
      </c>
      <c r="U133" s="1112"/>
      <c r="V133" s="1112"/>
      <c r="W133" s="1112"/>
      <c r="X133" s="1112">
        <v>33224</v>
      </c>
      <c r="Y133" s="1112"/>
      <c r="Z133" s="1112"/>
      <c r="AA133" s="1112"/>
      <c r="AB133" s="1112"/>
      <c r="AC133" s="1112"/>
      <c r="AD133" s="1112"/>
      <c r="AE133" s="1112"/>
      <c r="AF133" s="1112"/>
      <c r="AG133" s="1112"/>
      <c r="AH133" s="1112"/>
      <c r="AI133" s="1112"/>
      <c r="AJ133" s="1112"/>
      <c r="AK133" s="1112"/>
      <c r="AL133" s="1112"/>
      <c r="AM133" s="1112"/>
      <c r="AN133" s="1112"/>
      <c r="AO133" s="1112"/>
      <c r="AP133" s="1112"/>
      <c r="AQ133" s="1112"/>
      <c r="AR133" s="1112"/>
      <c r="AS133" s="1112"/>
      <c r="AT133" s="1112"/>
      <c r="AU133" s="1112"/>
      <c r="AV133" s="1112">
        <v>555056</v>
      </c>
      <c r="AW133" s="1112"/>
      <c r="AX133" s="1112"/>
      <c r="AY133" s="1112"/>
    </row>
    <row r="134" spans="1:51" s="1173" customFormat="1" ht="19.5" customHeight="1">
      <c r="A134" s="1171" t="s">
        <v>738</v>
      </c>
      <c r="B134" s="1172"/>
      <c r="C134" s="1172"/>
      <c r="D134" s="1172"/>
      <c r="E134" s="1172"/>
      <c r="F134" s="1172"/>
      <c r="G134" s="1172"/>
      <c r="H134" s="1172"/>
      <c r="I134" s="1172"/>
      <c r="J134" s="1172"/>
      <c r="K134" s="1172"/>
      <c r="L134" s="1172"/>
      <c r="M134" s="1172"/>
      <c r="N134" s="1172"/>
      <c r="O134" s="1136" t="s">
        <v>739</v>
      </c>
      <c r="P134" s="1112">
        <v>21000</v>
      </c>
      <c r="Q134" s="1112"/>
      <c r="R134" s="1112"/>
      <c r="S134" s="1112"/>
      <c r="T134" s="1112">
        <v>296866</v>
      </c>
      <c r="U134" s="1112"/>
      <c r="V134" s="1112"/>
      <c r="W134" s="1112"/>
      <c r="X134" s="1112">
        <v>225100</v>
      </c>
      <c r="Y134" s="1112"/>
      <c r="Z134" s="1112"/>
      <c r="AA134" s="1112"/>
      <c r="AB134" s="1112"/>
      <c r="AC134" s="1112"/>
      <c r="AD134" s="1112"/>
      <c r="AE134" s="1112"/>
      <c r="AF134" s="1112"/>
      <c r="AG134" s="1112"/>
      <c r="AH134" s="1112"/>
      <c r="AI134" s="1112"/>
      <c r="AJ134" s="1112"/>
      <c r="AK134" s="1112"/>
      <c r="AL134" s="1112"/>
      <c r="AM134" s="1112"/>
      <c r="AN134" s="1112"/>
      <c r="AO134" s="1112"/>
      <c r="AP134" s="1112"/>
      <c r="AQ134" s="1112"/>
      <c r="AR134" s="1112"/>
      <c r="AS134" s="1112"/>
      <c r="AT134" s="1112"/>
      <c r="AU134" s="1112"/>
      <c r="AV134" s="1112">
        <v>24055261</v>
      </c>
      <c r="AW134" s="1112"/>
      <c r="AX134" s="1112"/>
      <c r="AY134" s="1112"/>
    </row>
    <row r="135" spans="1:51" ht="19.5" customHeight="1">
      <c r="A135" s="1109" t="s">
        <v>826</v>
      </c>
      <c r="B135" s="1110"/>
      <c r="C135" s="1110"/>
      <c r="D135" s="1110"/>
      <c r="E135" s="1110"/>
      <c r="F135" s="1110"/>
      <c r="G135" s="1110"/>
      <c r="H135" s="1110"/>
      <c r="I135" s="1110"/>
      <c r="J135" s="1110"/>
      <c r="K135" s="1110"/>
      <c r="L135" s="1110"/>
      <c r="M135" s="1110"/>
      <c r="N135" s="1110"/>
      <c r="O135" s="1111" t="s">
        <v>740</v>
      </c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1112"/>
      <c r="AA135" s="1112"/>
      <c r="AB135" s="1112"/>
      <c r="AC135" s="1112"/>
      <c r="AD135" s="1112"/>
      <c r="AE135" s="1112"/>
      <c r="AF135" s="1112"/>
      <c r="AG135" s="1112"/>
      <c r="AH135" s="1112"/>
      <c r="AI135" s="1112"/>
      <c r="AJ135" s="1112"/>
      <c r="AK135" s="1112"/>
      <c r="AL135" s="1112"/>
      <c r="AM135" s="1112"/>
      <c r="AN135" s="1112"/>
      <c r="AO135" s="1112"/>
      <c r="AP135" s="1112"/>
      <c r="AQ135" s="1112"/>
      <c r="AR135" s="1112"/>
      <c r="AS135" s="1112"/>
      <c r="AT135" s="1112"/>
      <c r="AU135" s="1112"/>
      <c r="AV135" s="1112"/>
      <c r="AW135" s="1112"/>
      <c r="AX135" s="1112"/>
      <c r="AY135" s="1112"/>
    </row>
    <row r="136" spans="1:51" s="1117" customFormat="1" ht="19.5" customHeight="1">
      <c r="A136" s="1150" t="s">
        <v>741</v>
      </c>
      <c r="B136" s="1151"/>
      <c r="C136" s="1151"/>
      <c r="D136" s="1151"/>
      <c r="E136" s="1151"/>
      <c r="F136" s="1151"/>
      <c r="G136" s="1151"/>
      <c r="H136" s="1151"/>
      <c r="I136" s="1151"/>
      <c r="J136" s="1151"/>
      <c r="K136" s="1151"/>
      <c r="L136" s="1151"/>
      <c r="M136" s="1151"/>
      <c r="N136" s="1151"/>
      <c r="O136" s="1115" t="s">
        <v>742</v>
      </c>
      <c r="P136" s="1116">
        <v>21000</v>
      </c>
      <c r="Q136" s="1116"/>
      <c r="R136" s="1116"/>
      <c r="S136" s="1116"/>
      <c r="T136" s="1116">
        <v>296866</v>
      </c>
      <c r="U136" s="1116"/>
      <c r="V136" s="1116"/>
      <c r="W136" s="1116"/>
      <c r="X136" s="1116">
        <v>225100</v>
      </c>
      <c r="Y136" s="1116"/>
      <c r="Z136" s="1116"/>
      <c r="AA136" s="1116"/>
      <c r="AB136" s="1116"/>
      <c r="AC136" s="1116"/>
      <c r="AD136" s="1116"/>
      <c r="AE136" s="1116"/>
      <c r="AF136" s="1116"/>
      <c r="AG136" s="1116"/>
      <c r="AH136" s="1116"/>
      <c r="AI136" s="1116"/>
      <c r="AJ136" s="1116"/>
      <c r="AK136" s="1116"/>
      <c r="AL136" s="1116"/>
      <c r="AM136" s="1116"/>
      <c r="AN136" s="1116"/>
      <c r="AO136" s="1116"/>
      <c r="AP136" s="1116"/>
      <c r="AQ136" s="1116"/>
      <c r="AR136" s="1116"/>
      <c r="AS136" s="1116"/>
      <c r="AT136" s="1116"/>
      <c r="AU136" s="1116"/>
      <c r="AV136" s="1116">
        <v>24055261</v>
      </c>
      <c r="AW136" s="1116"/>
      <c r="AX136" s="1116"/>
      <c r="AY136" s="1116"/>
    </row>
    <row r="137" spans="1:51" ht="19.5" customHeight="1">
      <c r="A137" s="1152" t="s">
        <v>743</v>
      </c>
      <c r="B137" s="1153"/>
      <c r="C137" s="1153"/>
      <c r="D137" s="1153"/>
      <c r="E137" s="1154"/>
      <c r="F137" s="1154"/>
      <c r="G137" s="1154"/>
      <c r="H137" s="1154"/>
      <c r="I137" s="1154"/>
      <c r="J137" s="1154"/>
      <c r="K137" s="1154"/>
      <c r="L137" s="1154"/>
      <c r="M137" s="1154"/>
      <c r="N137" s="1154"/>
      <c r="O137" s="1155"/>
      <c r="P137" s="1154"/>
      <c r="Q137" s="1154"/>
      <c r="R137" s="1154"/>
      <c r="S137" s="1154"/>
      <c r="T137" s="1156"/>
      <c r="U137" s="1157"/>
      <c r="V137" s="1157"/>
      <c r="W137" s="1157"/>
      <c r="X137" s="1157"/>
      <c r="Y137" s="1157"/>
      <c r="Z137" s="1157"/>
      <c r="AA137" s="1157"/>
      <c r="AB137" s="1157"/>
      <c r="AC137" s="1157"/>
      <c r="AD137" s="1157"/>
      <c r="AE137" s="1157"/>
      <c r="AF137" s="1157"/>
      <c r="AG137" s="1157"/>
      <c r="AH137" s="1157"/>
      <c r="AI137" s="1157"/>
      <c r="AJ137" s="1157"/>
      <c r="AK137" s="1157"/>
      <c r="AL137" s="1157"/>
      <c r="AM137" s="1157"/>
      <c r="AN137" s="1157"/>
      <c r="AO137" s="1157"/>
      <c r="AP137" s="1157"/>
      <c r="AQ137" s="1157"/>
      <c r="AR137" s="1157"/>
      <c r="AS137" s="1157"/>
      <c r="AT137" s="1157"/>
      <c r="AU137" s="1157"/>
      <c r="AV137" s="1157"/>
      <c r="AW137" s="1157"/>
      <c r="AX137" s="1157"/>
      <c r="AY137" s="1158"/>
    </row>
    <row r="138" spans="1:51" ht="19.5" customHeight="1">
      <c r="A138" s="1152"/>
      <c r="B138" s="1159" t="s">
        <v>744</v>
      </c>
      <c r="C138" s="1160"/>
      <c r="D138" s="1160"/>
      <c r="E138" s="1160"/>
      <c r="F138" s="1160"/>
      <c r="G138" s="1160"/>
      <c r="H138" s="1160"/>
      <c r="I138" s="1160"/>
      <c r="J138" s="1160"/>
      <c r="K138" s="1160"/>
      <c r="L138" s="1160"/>
      <c r="M138" s="1160"/>
      <c r="N138" s="1161"/>
      <c r="O138" s="1162" t="s">
        <v>745</v>
      </c>
      <c r="P138" s="1163"/>
      <c r="Q138" s="1164"/>
      <c r="R138" s="1164"/>
      <c r="S138" s="1165"/>
      <c r="T138" s="1163"/>
      <c r="U138" s="1164"/>
      <c r="V138" s="1164"/>
      <c r="W138" s="1165"/>
      <c r="X138" s="1163"/>
      <c r="Y138" s="1164"/>
      <c r="Z138" s="1164"/>
      <c r="AA138" s="1165"/>
      <c r="AB138" s="1163"/>
      <c r="AC138" s="1164"/>
      <c r="AD138" s="1164"/>
      <c r="AE138" s="1165"/>
      <c r="AF138" s="1163"/>
      <c r="AG138" s="1164"/>
      <c r="AH138" s="1164"/>
      <c r="AI138" s="1165"/>
      <c r="AJ138" s="1163"/>
      <c r="AK138" s="1164"/>
      <c r="AL138" s="1164"/>
      <c r="AM138" s="1165"/>
      <c r="AN138" s="1163"/>
      <c r="AO138" s="1164"/>
      <c r="AP138" s="1164"/>
      <c r="AQ138" s="1165"/>
      <c r="AR138" s="1163"/>
      <c r="AS138" s="1164"/>
      <c r="AT138" s="1164"/>
      <c r="AU138" s="1165"/>
      <c r="AV138" s="1163"/>
      <c r="AW138" s="1164"/>
      <c r="AX138" s="1164"/>
      <c r="AY138" s="1165"/>
    </row>
    <row r="139" spans="1:51" ht="19.5" customHeight="1">
      <c r="A139" s="1152"/>
      <c r="B139" s="1159" t="s">
        <v>746</v>
      </c>
      <c r="C139" s="1160"/>
      <c r="D139" s="1160"/>
      <c r="E139" s="1160"/>
      <c r="F139" s="1160"/>
      <c r="G139" s="1160"/>
      <c r="H139" s="1160"/>
      <c r="I139" s="1160"/>
      <c r="J139" s="1160"/>
      <c r="K139" s="1160"/>
      <c r="L139" s="1160"/>
      <c r="M139" s="1160"/>
      <c r="N139" s="1161"/>
      <c r="O139" s="1162" t="s">
        <v>747</v>
      </c>
      <c r="P139" s="1163"/>
      <c r="Q139" s="1164"/>
      <c r="R139" s="1164"/>
      <c r="S139" s="1165"/>
      <c r="T139" s="1163"/>
      <c r="U139" s="1164"/>
      <c r="V139" s="1164"/>
      <c r="W139" s="1165"/>
      <c r="X139" s="1163"/>
      <c r="Y139" s="1164"/>
      <c r="Z139" s="1164"/>
      <c r="AA139" s="1165"/>
      <c r="AB139" s="1163"/>
      <c r="AC139" s="1164"/>
      <c r="AD139" s="1164"/>
      <c r="AE139" s="1165"/>
      <c r="AF139" s="1163"/>
      <c r="AG139" s="1164"/>
      <c r="AH139" s="1164"/>
      <c r="AI139" s="1165"/>
      <c r="AJ139" s="1163"/>
      <c r="AK139" s="1164"/>
      <c r="AL139" s="1164"/>
      <c r="AM139" s="1165"/>
      <c r="AN139" s="1163"/>
      <c r="AO139" s="1164"/>
      <c r="AP139" s="1164"/>
      <c r="AQ139" s="1165"/>
      <c r="AR139" s="1163"/>
      <c r="AS139" s="1164"/>
      <c r="AT139" s="1164"/>
      <c r="AU139" s="1165"/>
      <c r="AV139" s="1163">
        <v>200</v>
      </c>
      <c r="AW139" s="1164"/>
      <c r="AX139" s="1164"/>
      <c r="AY139" s="1165"/>
    </row>
    <row r="140" spans="1:51" ht="19.5" customHeight="1">
      <c r="A140" s="1152" t="s">
        <v>748</v>
      </c>
      <c r="B140" s="1153"/>
      <c r="C140" s="1153"/>
      <c r="D140" s="1153"/>
      <c r="E140" s="1166"/>
      <c r="F140" s="1154"/>
      <c r="G140" s="1154"/>
      <c r="H140" s="1154"/>
      <c r="I140" s="1154"/>
      <c r="J140" s="1154"/>
      <c r="K140" s="1154"/>
      <c r="L140" s="1154"/>
      <c r="M140" s="1154"/>
      <c r="N140" s="1154"/>
      <c r="O140" s="1155"/>
      <c r="P140" s="1154"/>
      <c r="Q140" s="1154"/>
      <c r="R140" s="1154"/>
      <c r="S140" s="1154"/>
      <c r="T140" s="1156"/>
      <c r="U140" s="1157"/>
      <c r="V140" s="1157"/>
      <c r="W140" s="1157"/>
      <c r="X140" s="1157"/>
      <c r="Y140" s="1157"/>
      <c r="Z140" s="1157"/>
      <c r="AA140" s="1157"/>
      <c r="AB140" s="1157"/>
      <c r="AC140" s="1157"/>
      <c r="AD140" s="1157"/>
      <c r="AE140" s="1157"/>
      <c r="AF140" s="1157"/>
      <c r="AG140" s="1157"/>
      <c r="AH140" s="1157"/>
      <c r="AI140" s="1157"/>
      <c r="AJ140" s="1157"/>
      <c r="AK140" s="1157"/>
      <c r="AL140" s="1157"/>
      <c r="AM140" s="1157"/>
      <c r="AN140" s="1157"/>
      <c r="AO140" s="1157"/>
      <c r="AP140" s="1157"/>
      <c r="AQ140" s="1157"/>
      <c r="AR140" s="1157"/>
      <c r="AS140" s="1157"/>
      <c r="AT140" s="1157"/>
      <c r="AU140" s="1157"/>
      <c r="AV140" s="1157"/>
      <c r="AW140" s="1157"/>
      <c r="AX140" s="1157"/>
      <c r="AY140" s="1158"/>
    </row>
    <row r="141" spans="1:51" ht="19.5" customHeight="1">
      <c r="A141" s="1152"/>
      <c r="B141" s="1159" t="s">
        <v>744</v>
      </c>
      <c r="C141" s="1160"/>
      <c r="D141" s="1160"/>
      <c r="E141" s="1160"/>
      <c r="F141" s="1160"/>
      <c r="G141" s="1160"/>
      <c r="H141" s="1160"/>
      <c r="I141" s="1160"/>
      <c r="J141" s="1160"/>
      <c r="K141" s="1160"/>
      <c r="L141" s="1160"/>
      <c r="M141" s="1160"/>
      <c r="N141" s="1161"/>
      <c r="O141" s="1167" t="s">
        <v>749</v>
      </c>
      <c r="P141" s="1163"/>
      <c r="Q141" s="1164"/>
      <c r="R141" s="1164"/>
      <c r="S141" s="1165"/>
      <c r="T141" s="1163"/>
      <c r="U141" s="1164"/>
      <c r="V141" s="1164"/>
      <c r="W141" s="1165"/>
      <c r="X141" s="1163"/>
      <c r="Y141" s="1164"/>
      <c r="Z141" s="1164"/>
      <c r="AA141" s="1165"/>
      <c r="AB141" s="1163"/>
      <c r="AC141" s="1164"/>
      <c r="AD141" s="1164"/>
      <c r="AE141" s="1165"/>
      <c r="AF141" s="1163"/>
      <c r="AG141" s="1164"/>
      <c r="AH141" s="1164"/>
      <c r="AI141" s="1165"/>
      <c r="AJ141" s="1163"/>
      <c r="AK141" s="1164"/>
      <c r="AL141" s="1164"/>
      <c r="AM141" s="1165"/>
      <c r="AN141" s="1163"/>
      <c r="AO141" s="1164"/>
      <c r="AP141" s="1164"/>
      <c r="AQ141" s="1165"/>
      <c r="AR141" s="1163"/>
      <c r="AS141" s="1164"/>
      <c r="AT141" s="1164"/>
      <c r="AU141" s="1165"/>
      <c r="AV141" s="1163">
        <v>200</v>
      </c>
      <c r="AW141" s="1164"/>
      <c r="AX141" s="1164"/>
      <c r="AY141" s="1165"/>
    </row>
    <row r="142" spans="1:51" ht="19.5" customHeight="1">
      <c r="A142" s="1168"/>
      <c r="B142" s="1159" t="s">
        <v>746</v>
      </c>
      <c r="C142" s="1160"/>
      <c r="D142" s="1160"/>
      <c r="E142" s="1160"/>
      <c r="F142" s="1160"/>
      <c r="G142" s="1160"/>
      <c r="H142" s="1160"/>
      <c r="I142" s="1160"/>
      <c r="J142" s="1160"/>
      <c r="K142" s="1160"/>
      <c r="L142" s="1160"/>
      <c r="M142" s="1160"/>
      <c r="N142" s="1161"/>
      <c r="O142" s="1167" t="s">
        <v>750</v>
      </c>
      <c r="P142" s="1163"/>
      <c r="Q142" s="1164"/>
      <c r="R142" s="1164"/>
      <c r="S142" s="1165"/>
      <c r="T142" s="1163"/>
      <c r="U142" s="1164"/>
      <c r="V142" s="1164"/>
      <c r="W142" s="1165"/>
      <c r="X142" s="1163"/>
      <c r="Y142" s="1164"/>
      <c r="Z142" s="1164"/>
      <c r="AA142" s="1165"/>
      <c r="AB142" s="1163"/>
      <c r="AC142" s="1164"/>
      <c r="AD142" s="1164"/>
      <c r="AE142" s="1165"/>
      <c r="AF142" s="1163"/>
      <c r="AG142" s="1164"/>
      <c r="AH142" s="1164"/>
      <c r="AI142" s="1165"/>
      <c r="AJ142" s="1163"/>
      <c r="AK142" s="1164"/>
      <c r="AL142" s="1164"/>
      <c r="AM142" s="1165"/>
      <c r="AN142" s="1163"/>
      <c r="AO142" s="1164"/>
      <c r="AP142" s="1164"/>
      <c r="AQ142" s="1165"/>
      <c r="AR142" s="1163"/>
      <c r="AS142" s="1164"/>
      <c r="AT142" s="1164"/>
      <c r="AU142" s="1165"/>
      <c r="AV142" s="1163">
        <v>3</v>
      </c>
      <c r="AW142" s="1164"/>
      <c r="AX142" s="1164"/>
      <c r="AY142" s="1165"/>
    </row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spans="1:4" ht="21.75" customHeight="1">
      <c r="A167" s="1169"/>
      <c r="B167" s="1169"/>
      <c r="C167" s="1169"/>
      <c r="D167" s="1169"/>
    </row>
    <row r="168" spans="1:4" ht="21.75" customHeight="1">
      <c r="A168" s="1169"/>
      <c r="B168" s="1169"/>
      <c r="C168" s="1169"/>
      <c r="D168" s="1169"/>
    </row>
    <row r="169" spans="1:4" ht="21.75" customHeight="1">
      <c r="A169" s="1169"/>
      <c r="B169" s="1169"/>
      <c r="C169" s="1169"/>
      <c r="D169" s="1169"/>
    </row>
    <row r="170" spans="1:4" ht="21.75" customHeight="1">
      <c r="A170" s="1169"/>
      <c r="B170" s="1169"/>
      <c r="C170" s="1169"/>
      <c r="D170" s="1169"/>
    </row>
    <row r="171" spans="1:4" ht="21.75" customHeight="1">
      <c r="A171" s="1169"/>
      <c r="B171" s="1169"/>
      <c r="C171" s="1169"/>
      <c r="D171" s="1169"/>
    </row>
    <row r="172" spans="1:4" ht="21.75" customHeight="1">
      <c r="A172" s="1169"/>
      <c r="B172" s="1169"/>
      <c r="C172" s="1169"/>
      <c r="D172" s="1169"/>
    </row>
    <row r="173" spans="1:4" ht="21.75" customHeight="1">
      <c r="A173" s="1169"/>
      <c r="B173" s="1169"/>
      <c r="C173" s="1169"/>
      <c r="D173" s="1169"/>
    </row>
    <row r="174" spans="1:4" ht="21.75" customHeight="1">
      <c r="A174" s="1169"/>
      <c r="B174" s="1169"/>
      <c r="C174" s="1169"/>
      <c r="D174" s="1169"/>
    </row>
    <row r="175" spans="1:4" ht="21.75" customHeight="1">
      <c r="A175" s="1169"/>
      <c r="B175" s="1169"/>
      <c r="C175" s="1169"/>
      <c r="D175" s="1169"/>
    </row>
    <row r="176" spans="1:4" ht="21.75" customHeight="1">
      <c r="A176" s="1169"/>
      <c r="B176" s="1169"/>
      <c r="C176" s="1169"/>
      <c r="D176" s="1169"/>
    </row>
    <row r="177" spans="1:4" ht="21.75" customHeight="1">
      <c r="A177" s="1169"/>
      <c r="B177" s="1169"/>
      <c r="C177" s="1169"/>
      <c r="D177" s="1169"/>
    </row>
    <row r="178" spans="1:4" ht="21.75" customHeight="1">
      <c r="A178" s="1169"/>
      <c r="B178" s="1169"/>
      <c r="C178" s="1169"/>
      <c r="D178" s="1169"/>
    </row>
    <row r="179" spans="1:4" ht="21.75" customHeight="1">
      <c r="A179" s="1169"/>
      <c r="B179" s="1169"/>
      <c r="C179" s="1169"/>
      <c r="D179" s="1169"/>
    </row>
    <row r="180" spans="1:4" ht="21.75" customHeight="1">
      <c r="A180" s="1169"/>
      <c r="B180" s="1169"/>
      <c r="C180" s="1169"/>
      <c r="D180" s="1169"/>
    </row>
    <row r="181" spans="1:4" ht="21.75" customHeight="1">
      <c r="A181" s="1169"/>
      <c r="B181" s="1169"/>
      <c r="C181" s="1169"/>
      <c r="D181" s="1169"/>
    </row>
    <row r="182" spans="1:4" ht="21.75" customHeight="1">
      <c r="A182" s="1169"/>
      <c r="B182" s="1169"/>
      <c r="C182" s="1169"/>
      <c r="D182" s="1169"/>
    </row>
    <row r="183" spans="1:4" ht="21.75" customHeight="1">
      <c r="A183" s="1169"/>
      <c r="B183" s="1169"/>
      <c r="C183" s="1169"/>
      <c r="D183" s="1169"/>
    </row>
    <row r="184" spans="1:4" ht="21.75" customHeight="1">
      <c r="A184" s="1169"/>
      <c r="B184" s="1169"/>
      <c r="C184" s="1169"/>
      <c r="D184" s="1169"/>
    </row>
    <row r="185" spans="1:4" ht="21.75" customHeight="1">
      <c r="A185" s="1169"/>
      <c r="B185" s="1169"/>
      <c r="C185" s="1169"/>
      <c r="D185" s="1169"/>
    </row>
    <row r="186" spans="1:4" ht="21.75" customHeight="1">
      <c r="A186" s="1169"/>
      <c r="B186" s="1169"/>
      <c r="C186" s="1169"/>
      <c r="D186" s="1169"/>
    </row>
    <row r="187" spans="1:4" ht="21.75" customHeight="1">
      <c r="A187" s="1169"/>
      <c r="B187" s="1169"/>
      <c r="C187" s="1169"/>
      <c r="D187" s="1169"/>
    </row>
    <row r="188" spans="1:4" ht="21.75" customHeight="1">
      <c r="A188" s="1169"/>
      <c r="B188" s="1169"/>
      <c r="C188" s="1169"/>
      <c r="D188" s="1169"/>
    </row>
    <row r="189" spans="1:4" ht="21.75" customHeight="1">
      <c r="A189" s="1169"/>
      <c r="B189" s="1169"/>
      <c r="C189" s="1169"/>
      <c r="D189" s="1169"/>
    </row>
    <row r="190" spans="1:4" ht="21.75" customHeight="1">
      <c r="A190" s="1169"/>
      <c r="B190" s="1169"/>
      <c r="C190" s="1169"/>
      <c r="D190" s="1169"/>
    </row>
    <row r="191" spans="1:4" ht="21.75" customHeight="1">
      <c r="A191" s="1169"/>
      <c r="B191" s="1169"/>
      <c r="C191" s="1169"/>
      <c r="D191" s="1169"/>
    </row>
    <row r="192" spans="1:4" ht="21.75" customHeight="1">
      <c r="A192" s="1169"/>
      <c r="B192" s="1169"/>
      <c r="C192" s="1169"/>
      <c r="D192" s="1169"/>
    </row>
    <row r="193" spans="1:4" ht="21.75" customHeight="1">
      <c r="A193" s="1169"/>
      <c r="B193" s="1169"/>
      <c r="C193" s="1169"/>
      <c r="D193" s="1169"/>
    </row>
    <row r="194" spans="1:4" ht="21.75" customHeight="1">
      <c r="A194" s="1169"/>
      <c r="B194" s="1169"/>
      <c r="C194" s="1169"/>
      <c r="D194" s="1169"/>
    </row>
    <row r="195" spans="1:4" ht="21.75" customHeight="1">
      <c r="A195" s="1169"/>
      <c r="B195" s="1169"/>
      <c r="C195" s="1169"/>
      <c r="D195" s="1169"/>
    </row>
    <row r="196" spans="1:4" ht="21.75" customHeight="1">
      <c r="A196" s="1169"/>
      <c r="B196" s="1169"/>
      <c r="C196" s="1169"/>
      <c r="D196" s="1169"/>
    </row>
    <row r="197" spans="1:4" ht="21.75" customHeight="1">
      <c r="A197" s="1169"/>
      <c r="B197" s="1169"/>
      <c r="C197" s="1169"/>
      <c r="D197" s="1169"/>
    </row>
    <row r="198" spans="1:4" ht="21.75" customHeight="1">
      <c r="A198" s="1169"/>
      <c r="B198" s="1169"/>
      <c r="C198" s="1169"/>
      <c r="D198" s="1169"/>
    </row>
    <row r="199" spans="1:4" ht="21.75" customHeight="1">
      <c r="A199" s="1169"/>
      <c r="B199" s="1169"/>
      <c r="C199" s="1169"/>
      <c r="D199" s="1169"/>
    </row>
    <row r="200" spans="1:4" ht="21.75" customHeight="1">
      <c r="A200" s="1169"/>
      <c r="B200" s="1169"/>
      <c r="C200" s="1169"/>
      <c r="D200" s="1169"/>
    </row>
    <row r="201" spans="1:4" ht="21.75" customHeight="1">
      <c r="A201" s="1169"/>
      <c r="B201" s="1169"/>
      <c r="C201" s="1169"/>
      <c r="D201" s="1169"/>
    </row>
    <row r="202" spans="1:4" ht="21.75" customHeight="1">
      <c r="A202" s="1169"/>
      <c r="B202" s="1169"/>
      <c r="C202" s="1169"/>
      <c r="D202" s="1169"/>
    </row>
    <row r="203" spans="1:4" ht="21.75" customHeight="1">
      <c r="A203" s="1169"/>
      <c r="B203" s="1169"/>
      <c r="C203" s="1169"/>
      <c r="D203" s="1169"/>
    </row>
    <row r="204" spans="1:4" ht="21.75" customHeight="1">
      <c r="A204" s="1169"/>
      <c r="B204" s="1169"/>
      <c r="C204" s="1169"/>
      <c r="D204" s="1169"/>
    </row>
    <row r="205" spans="1:4" ht="21.75" customHeight="1">
      <c r="A205" s="1169"/>
      <c r="B205" s="1169"/>
      <c r="C205" s="1169"/>
      <c r="D205" s="1169"/>
    </row>
    <row r="206" spans="1:4" ht="21.75" customHeight="1">
      <c r="A206" s="1169"/>
      <c r="B206" s="1169"/>
      <c r="C206" s="1169"/>
      <c r="D206" s="1169"/>
    </row>
    <row r="207" spans="1:4" ht="21.75" customHeight="1">
      <c r="A207" s="1169"/>
      <c r="B207" s="1169"/>
      <c r="C207" s="1169"/>
      <c r="D207" s="1169"/>
    </row>
    <row r="208" spans="1:4" ht="21.75" customHeight="1">
      <c r="A208" s="1169"/>
      <c r="B208" s="1169"/>
      <c r="C208" s="1169"/>
      <c r="D208" s="1169"/>
    </row>
    <row r="209" spans="1:4" ht="21.75" customHeight="1">
      <c r="A209" s="1169"/>
      <c r="B209" s="1169"/>
      <c r="C209" s="1169"/>
      <c r="D209" s="1169"/>
    </row>
    <row r="210" spans="1:4" ht="21.75" customHeight="1">
      <c r="A210" s="1169"/>
      <c r="B210" s="1169"/>
      <c r="C210" s="1169"/>
      <c r="D210" s="1169"/>
    </row>
    <row r="211" spans="1:4" ht="21.75" customHeight="1">
      <c r="A211" s="1169"/>
      <c r="B211" s="1169"/>
      <c r="C211" s="1169"/>
      <c r="D211" s="1169"/>
    </row>
    <row r="212" spans="1:4" ht="21.75" customHeight="1">
      <c r="A212" s="1169"/>
      <c r="B212" s="1169"/>
      <c r="C212" s="1169"/>
      <c r="D212" s="1169"/>
    </row>
    <row r="213" spans="1:4" ht="21.75" customHeight="1">
      <c r="A213" s="1169"/>
      <c r="B213" s="1169"/>
      <c r="C213" s="1169"/>
      <c r="D213" s="1169"/>
    </row>
    <row r="214" spans="1:4" ht="21.75" customHeight="1">
      <c r="A214" s="1169"/>
      <c r="B214" s="1169"/>
      <c r="C214" s="1169"/>
      <c r="D214" s="1169"/>
    </row>
    <row r="215" spans="1:4" ht="21.75" customHeight="1">
      <c r="A215" s="1169"/>
      <c r="B215" s="1169"/>
      <c r="C215" s="1169"/>
      <c r="D215" s="1169"/>
    </row>
    <row r="216" spans="1:4" ht="21.75" customHeight="1">
      <c r="A216" s="1169"/>
      <c r="B216" s="1169"/>
      <c r="C216" s="1169"/>
      <c r="D216" s="1169"/>
    </row>
    <row r="217" spans="1:4" ht="21.75" customHeight="1">
      <c r="A217" s="1169"/>
      <c r="B217" s="1169"/>
      <c r="C217" s="1169"/>
      <c r="D217" s="1169"/>
    </row>
    <row r="218" spans="1:4" ht="21.75" customHeight="1">
      <c r="A218" s="1169"/>
      <c r="B218" s="1169"/>
      <c r="C218" s="1169"/>
      <c r="D218" s="1169"/>
    </row>
    <row r="219" spans="1:4" ht="21.75" customHeight="1">
      <c r="A219" s="1169"/>
      <c r="B219" s="1169"/>
      <c r="C219" s="1169"/>
      <c r="D219" s="1169"/>
    </row>
    <row r="220" spans="1:4" ht="21.75" customHeight="1">
      <c r="A220" s="1169"/>
      <c r="B220" s="1169"/>
      <c r="C220" s="1169"/>
      <c r="D220" s="1169"/>
    </row>
    <row r="221" spans="1:4" ht="21.75" customHeight="1">
      <c r="A221" s="1169"/>
      <c r="B221" s="1169"/>
      <c r="C221" s="1169"/>
      <c r="D221" s="1169"/>
    </row>
    <row r="222" spans="1:4" ht="21.75" customHeight="1">
      <c r="A222" s="1169"/>
      <c r="B222" s="1169"/>
      <c r="C222" s="1169"/>
      <c r="D222" s="1169"/>
    </row>
    <row r="223" spans="1:4" ht="21.75" customHeight="1">
      <c r="A223" s="1169"/>
      <c r="B223" s="1169"/>
      <c r="C223" s="1169"/>
      <c r="D223" s="1169"/>
    </row>
    <row r="224" spans="1:4" ht="21.75" customHeight="1">
      <c r="A224" s="1169"/>
      <c r="B224" s="1169"/>
      <c r="C224" s="1169"/>
      <c r="D224" s="1169"/>
    </row>
    <row r="225" spans="1:4" ht="21.75" customHeight="1">
      <c r="A225" s="1169"/>
      <c r="B225" s="1169"/>
      <c r="C225" s="1169"/>
      <c r="D225" s="1169"/>
    </row>
    <row r="226" spans="1:4" ht="21.75" customHeight="1">
      <c r="A226" s="1169"/>
      <c r="B226" s="1169"/>
      <c r="C226" s="1169"/>
      <c r="D226" s="1169"/>
    </row>
    <row r="227" spans="1:4" ht="21.75" customHeight="1">
      <c r="A227" s="1169"/>
      <c r="B227" s="1169"/>
      <c r="C227" s="1169"/>
      <c r="D227" s="1169"/>
    </row>
    <row r="228" spans="1:4" ht="21.75" customHeight="1">
      <c r="A228" s="1169"/>
      <c r="B228" s="1169"/>
      <c r="C228" s="1169"/>
      <c r="D228" s="1169"/>
    </row>
    <row r="229" spans="1:4" ht="21.75" customHeight="1">
      <c r="A229" s="1169"/>
      <c r="B229" s="1169"/>
      <c r="C229" s="1169"/>
      <c r="D229" s="1169"/>
    </row>
    <row r="230" spans="1:4" ht="21.75" customHeight="1">
      <c r="A230" s="1169"/>
      <c r="B230" s="1169"/>
      <c r="C230" s="1169"/>
      <c r="D230" s="1169"/>
    </row>
    <row r="231" spans="1:4" ht="21.75" customHeight="1">
      <c r="A231" s="1169"/>
      <c r="B231" s="1169"/>
      <c r="C231" s="1169"/>
      <c r="D231" s="1169"/>
    </row>
    <row r="232" spans="1:4" ht="21.75" customHeight="1">
      <c r="A232" s="1169"/>
      <c r="B232" s="1169"/>
      <c r="C232" s="1169"/>
      <c r="D232" s="1169"/>
    </row>
    <row r="233" spans="1:4" ht="21.75" customHeight="1">
      <c r="A233" s="1169"/>
      <c r="B233" s="1169"/>
      <c r="C233" s="1169"/>
      <c r="D233" s="1169"/>
    </row>
    <row r="234" spans="1:4" ht="21.75" customHeight="1">
      <c r="A234" s="1169"/>
      <c r="B234" s="1169"/>
      <c r="C234" s="1169"/>
      <c r="D234" s="1169"/>
    </row>
    <row r="235" spans="1:4" ht="21.75" customHeight="1">
      <c r="A235" s="1169"/>
      <c r="B235" s="1169"/>
      <c r="C235" s="1169"/>
      <c r="D235" s="1169"/>
    </row>
    <row r="236" spans="1:4" ht="21.75" customHeight="1">
      <c r="A236" s="1169"/>
      <c r="B236" s="1169"/>
      <c r="C236" s="1169"/>
      <c r="D236" s="1169"/>
    </row>
    <row r="237" spans="1:4" ht="21.75" customHeight="1">
      <c r="A237" s="1169"/>
      <c r="B237" s="1169"/>
      <c r="C237" s="1169"/>
      <c r="D237" s="1169"/>
    </row>
    <row r="238" spans="1:4" ht="21.75" customHeight="1">
      <c r="A238" s="1169"/>
      <c r="B238" s="1169"/>
      <c r="C238" s="1169"/>
      <c r="D238" s="1169"/>
    </row>
    <row r="239" spans="1:4" ht="21.75" customHeight="1">
      <c r="A239" s="1169"/>
      <c r="B239" s="1169"/>
      <c r="C239" s="1169"/>
      <c r="D239" s="1169"/>
    </row>
    <row r="240" spans="1:4" ht="21.75" customHeight="1">
      <c r="A240" s="1169"/>
      <c r="B240" s="1169"/>
      <c r="C240" s="1169"/>
      <c r="D240" s="1169"/>
    </row>
    <row r="241" spans="1:4" ht="21.75" customHeight="1">
      <c r="A241" s="1169"/>
      <c r="B241" s="1169"/>
      <c r="C241" s="1169"/>
      <c r="D241" s="1169"/>
    </row>
    <row r="242" spans="1:4" ht="21.75" customHeight="1">
      <c r="A242" s="1169"/>
      <c r="B242" s="1169"/>
      <c r="C242" s="1169"/>
      <c r="D242" s="1169"/>
    </row>
    <row r="243" spans="1:4" ht="12.75">
      <c r="A243" s="1169"/>
      <c r="B243" s="1169"/>
      <c r="C243" s="1169"/>
      <c r="D243" s="1169"/>
    </row>
    <row r="244" spans="1:4" ht="12.75">
      <c r="A244" s="1169"/>
      <c r="B244" s="1169"/>
      <c r="C244" s="1169"/>
      <c r="D244" s="1169"/>
    </row>
    <row r="245" spans="1:4" ht="12.75">
      <c r="A245" s="1169"/>
      <c r="B245" s="1169"/>
      <c r="C245" s="1169"/>
      <c r="D245" s="1169"/>
    </row>
    <row r="246" spans="1:4" ht="12.75">
      <c r="A246" s="1169"/>
      <c r="B246" s="1169"/>
      <c r="C246" s="1169"/>
      <c r="D246" s="1169"/>
    </row>
    <row r="247" spans="1:4" ht="12.75">
      <c r="A247" s="1169"/>
      <c r="B247" s="1169"/>
      <c r="C247" s="1169"/>
      <c r="D247" s="1169"/>
    </row>
    <row r="248" spans="1:4" ht="12.75">
      <c r="A248" s="1169"/>
      <c r="B248" s="1169"/>
      <c r="C248" s="1169"/>
      <c r="D248" s="1169"/>
    </row>
    <row r="249" spans="1:4" ht="12.75">
      <c r="A249" s="1169"/>
      <c r="B249" s="1169"/>
      <c r="C249" s="1169"/>
      <c r="D249" s="1169"/>
    </row>
  </sheetData>
  <mergeCells count="1294">
    <mergeCell ref="A3:AY3"/>
    <mergeCell ref="A4:AY4"/>
    <mergeCell ref="A10:N11"/>
    <mergeCell ref="O10:O11"/>
    <mergeCell ref="P10:S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A13:N1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14:N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15:N15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16:N16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17:N17"/>
    <mergeCell ref="P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A18:N18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19:N19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A20:N20"/>
    <mergeCell ref="P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26:N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27:N27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28:N28"/>
    <mergeCell ref="P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29:N29"/>
    <mergeCell ref="P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33:N33"/>
    <mergeCell ref="P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36:N36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37:N37"/>
    <mergeCell ref="P37:S37"/>
    <mergeCell ref="T37:W37"/>
    <mergeCell ref="X37:AA37"/>
    <mergeCell ref="AB37:AE37"/>
    <mergeCell ref="AF37:AI37"/>
    <mergeCell ref="AJ37:AM37"/>
    <mergeCell ref="AN37:AQ37"/>
    <mergeCell ref="AR37:AU37"/>
    <mergeCell ref="AV37:AY37"/>
    <mergeCell ref="A38:N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39:N39"/>
    <mergeCell ref="P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53:N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AV53:AY53"/>
    <mergeCell ref="A54:N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R69:AU69"/>
    <mergeCell ref="AV69:AY69"/>
    <mergeCell ref="A70:N70"/>
    <mergeCell ref="P70:S70"/>
    <mergeCell ref="T70:W70"/>
    <mergeCell ref="X70:AA70"/>
    <mergeCell ref="AB70:AE70"/>
    <mergeCell ref="AF70:AI70"/>
    <mergeCell ref="AJ70:AM70"/>
    <mergeCell ref="AN70:AQ70"/>
    <mergeCell ref="AR70:AU70"/>
    <mergeCell ref="AV70:AY70"/>
    <mergeCell ref="A71:N71"/>
    <mergeCell ref="P71:S71"/>
    <mergeCell ref="T71:W71"/>
    <mergeCell ref="X71:AA71"/>
    <mergeCell ref="AB71:AE71"/>
    <mergeCell ref="AF71:AI71"/>
    <mergeCell ref="AJ71:AM71"/>
    <mergeCell ref="AN71:AQ71"/>
    <mergeCell ref="AR71:AU71"/>
    <mergeCell ref="AV71:AY71"/>
    <mergeCell ref="A72:N72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A73:N73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74:N74"/>
    <mergeCell ref="P74:S74"/>
    <mergeCell ref="T74:W74"/>
    <mergeCell ref="X74:AA74"/>
    <mergeCell ref="AB74:AE74"/>
    <mergeCell ref="AF74:AI74"/>
    <mergeCell ref="AJ74:AM74"/>
    <mergeCell ref="AN74:AQ74"/>
    <mergeCell ref="AR74:AU74"/>
    <mergeCell ref="AV74:AY74"/>
    <mergeCell ref="A75:N75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76:N76"/>
    <mergeCell ref="P76:S76"/>
    <mergeCell ref="T76:W76"/>
    <mergeCell ref="X76:AA76"/>
    <mergeCell ref="AB76:AE76"/>
    <mergeCell ref="AF76:AI76"/>
    <mergeCell ref="AJ76:AM76"/>
    <mergeCell ref="AN76:AQ76"/>
    <mergeCell ref="AR76:AU76"/>
    <mergeCell ref="AV76:AY76"/>
    <mergeCell ref="A77:N77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78:N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A79:N79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80:N80"/>
    <mergeCell ref="P80:S80"/>
    <mergeCell ref="T80:W80"/>
    <mergeCell ref="X80:AA80"/>
    <mergeCell ref="AB80:AE80"/>
    <mergeCell ref="AF80:AI80"/>
    <mergeCell ref="AJ80:AM80"/>
    <mergeCell ref="AN80:AQ80"/>
    <mergeCell ref="AR80:AU80"/>
    <mergeCell ref="AV80:AY80"/>
    <mergeCell ref="A81:N81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82:N82"/>
    <mergeCell ref="P82:S82"/>
    <mergeCell ref="T82:W82"/>
    <mergeCell ref="X82:AA82"/>
    <mergeCell ref="AB82:AE82"/>
    <mergeCell ref="AF82:AI82"/>
    <mergeCell ref="AJ82:AM82"/>
    <mergeCell ref="AN82:AQ82"/>
    <mergeCell ref="AR82:AU82"/>
    <mergeCell ref="AV82:AY82"/>
    <mergeCell ref="A83:N83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84:N84"/>
    <mergeCell ref="P84:S84"/>
    <mergeCell ref="T84:W84"/>
    <mergeCell ref="X84:AA84"/>
    <mergeCell ref="AB84:AE84"/>
    <mergeCell ref="AF84:AI84"/>
    <mergeCell ref="AJ84:AM84"/>
    <mergeCell ref="AN84:AQ84"/>
    <mergeCell ref="AR84:AU84"/>
    <mergeCell ref="AV84:AY84"/>
    <mergeCell ref="A85:N85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A86:N86"/>
    <mergeCell ref="P86:S86"/>
    <mergeCell ref="T86:W86"/>
    <mergeCell ref="X86:AA86"/>
    <mergeCell ref="AB86:AE86"/>
    <mergeCell ref="AF86:AI86"/>
    <mergeCell ref="AJ86:AM86"/>
    <mergeCell ref="AN86:AQ86"/>
    <mergeCell ref="AR86:AU86"/>
    <mergeCell ref="AV86:AY86"/>
    <mergeCell ref="A87:N87"/>
    <mergeCell ref="P87:S87"/>
    <mergeCell ref="T87:W87"/>
    <mergeCell ref="X87:AA87"/>
    <mergeCell ref="AB87:AE87"/>
    <mergeCell ref="AF87:AI87"/>
    <mergeCell ref="AJ87:AM87"/>
    <mergeCell ref="AN87:AQ87"/>
    <mergeCell ref="AR87:AU87"/>
    <mergeCell ref="AV87:AY87"/>
    <mergeCell ref="A88:N88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A89:N89"/>
    <mergeCell ref="P89:S89"/>
    <mergeCell ref="T89:W89"/>
    <mergeCell ref="X89:AA89"/>
    <mergeCell ref="AB89:AE89"/>
    <mergeCell ref="AF89:AI89"/>
    <mergeCell ref="AJ89:AM89"/>
    <mergeCell ref="AN89:AQ89"/>
    <mergeCell ref="AR89:AU89"/>
    <mergeCell ref="AV89:AY89"/>
    <mergeCell ref="A90:N90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A91:N91"/>
    <mergeCell ref="P91:S91"/>
    <mergeCell ref="T91:W91"/>
    <mergeCell ref="X91:AA91"/>
    <mergeCell ref="AB91:AE91"/>
    <mergeCell ref="AF91:AI91"/>
    <mergeCell ref="AJ91:AM91"/>
    <mergeCell ref="AN91:AQ91"/>
    <mergeCell ref="AR91:AU91"/>
    <mergeCell ref="AV91:AY91"/>
    <mergeCell ref="A92:N92"/>
    <mergeCell ref="P92:S92"/>
    <mergeCell ref="T92:W92"/>
    <mergeCell ref="X92:AA92"/>
    <mergeCell ref="AB92:AE92"/>
    <mergeCell ref="AF92:AI92"/>
    <mergeCell ref="AJ92:AM92"/>
    <mergeCell ref="AN92:AQ92"/>
    <mergeCell ref="AR92:AU92"/>
    <mergeCell ref="AV92:AY92"/>
    <mergeCell ref="A93:N93"/>
    <mergeCell ref="P93:S93"/>
    <mergeCell ref="T93:W93"/>
    <mergeCell ref="X93:AA93"/>
    <mergeCell ref="AB93:AE93"/>
    <mergeCell ref="AF93:AI93"/>
    <mergeCell ref="AJ93:AM93"/>
    <mergeCell ref="AN93:AQ93"/>
    <mergeCell ref="AR93:AU93"/>
    <mergeCell ref="AV93:AY93"/>
    <mergeCell ref="A94:N94"/>
    <mergeCell ref="P94:S94"/>
    <mergeCell ref="T94:W94"/>
    <mergeCell ref="X94:AA94"/>
    <mergeCell ref="AB94:AE94"/>
    <mergeCell ref="AF94:AI94"/>
    <mergeCell ref="AJ94:AM94"/>
    <mergeCell ref="AN94:AQ94"/>
    <mergeCell ref="AR94:AU94"/>
    <mergeCell ref="AV94:AY94"/>
    <mergeCell ref="A95:N95"/>
    <mergeCell ref="P95:S95"/>
    <mergeCell ref="T95:W95"/>
    <mergeCell ref="X95:AA95"/>
    <mergeCell ref="AB95:AE95"/>
    <mergeCell ref="AF95:AI95"/>
    <mergeCell ref="AJ95:AM95"/>
    <mergeCell ref="AN95:AQ95"/>
    <mergeCell ref="AR95:AU95"/>
    <mergeCell ref="AV95:AY95"/>
    <mergeCell ref="A96:N96"/>
    <mergeCell ref="P96:S96"/>
    <mergeCell ref="T96:W96"/>
    <mergeCell ref="X96:AA96"/>
    <mergeCell ref="AB96:AE96"/>
    <mergeCell ref="AF96:AI96"/>
    <mergeCell ref="AJ96:AM96"/>
    <mergeCell ref="AN96:AQ96"/>
    <mergeCell ref="AR96:AU96"/>
    <mergeCell ref="AV96:AY96"/>
    <mergeCell ref="A97:N97"/>
    <mergeCell ref="P97:S97"/>
    <mergeCell ref="T97:W97"/>
    <mergeCell ref="X97:AA97"/>
    <mergeCell ref="AB97:AE97"/>
    <mergeCell ref="AF97:AI97"/>
    <mergeCell ref="AJ97:AM97"/>
    <mergeCell ref="AN97:AQ97"/>
    <mergeCell ref="AR97:AU97"/>
    <mergeCell ref="AV97:AY97"/>
    <mergeCell ref="A98:N98"/>
    <mergeCell ref="P98:S98"/>
    <mergeCell ref="T98:W98"/>
    <mergeCell ref="X98:AA98"/>
    <mergeCell ref="AB98:AE98"/>
    <mergeCell ref="AF98:AI98"/>
    <mergeCell ref="AJ98:AM98"/>
    <mergeCell ref="AN98:AQ98"/>
    <mergeCell ref="AR98:AU98"/>
    <mergeCell ref="AV98:AY98"/>
    <mergeCell ref="A99:N99"/>
    <mergeCell ref="P99:S99"/>
    <mergeCell ref="T99:W99"/>
    <mergeCell ref="X99:AA99"/>
    <mergeCell ref="AB99:AE99"/>
    <mergeCell ref="AF99:AI99"/>
    <mergeCell ref="AJ99:AM99"/>
    <mergeCell ref="AN99:AQ99"/>
    <mergeCell ref="AR99:AU99"/>
    <mergeCell ref="AV99:AY99"/>
    <mergeCell ref="A100:N100"/>
    <mergeCell ref="P100:S100"/>
    <mergeCell ref="T100:W100"/>
    <mergeCell ref="X100:AA100"/>
    <mergeCell ref="AB100:AE100"/>
    <mergeCell ref="AF100:AI100"/>
    <mergeCell ref="AJ100:AM100"/>
    <mergeCell ref="AN100:AQ100"/>
    <mergeCell ref="AR100:AU100"/>
    <mergeCell ref="AV100:AY100"/>
    <mergeCell ref="A101:N101"/>
    <mergeCell ref="P101:S101"/>
    <mergeCell ref="T101:W101"/>
    <mergeCell ref="X101:AA101"/>
    <mergeCell ref="AB101:AE101"/>
    <mergeCell ref="AF101:AI101"/>
    <mergeCell ref="AJ101:AM101"/>
    <mergeCell ref="AN101:AQ101"/>
    <mergeCell ref="AR101:AU101"/>
    <mergeCell ref="AV101:AY101"/>
    <mergeCell ref="A102:N102"/>
    <mergeCell ref="P102:S102"/>
    <mergeCell ref="T102:W102"/>
    <mergeCell ref="X102:AA102"/>
    <mergeCell ref="AB102:AE102"/>
    <mergeCell ref="AF102:AI102"/>
    <mergeCell ref="AJ102:AM102"/>
    <mergeCell ref="AN102:AQ102"/>
    <mergeCell ref="AR102:AU102"/>
    <mergeCell ref="AV102:AY102"/>
    <mergeCell ref="A103:N103"/>
    <mergeCell ref="P103:S103"/>
    <mergeCell ref="T103:W103"/>
    <mergeCell ref="X103:AA103"/>
    <mergeCell ref="AB103:AE103"/>
    <mergeCell ref="AF103:AI103"/>
    <mergeCell ref="AJ103:AM103"/>
    <mergeCell ref="AN103:AQ103"/>
    <mergeCell ref="AR103:AU103"/>
    <mergeCell ref="AV103:AY103"/>
    <mergeCell ref="A104:N104"/>
    <mergeCell ref="P104:S104"/>
    <mergeCell ref="T104:W104"/>
    <mergeCell ref="X104:AA104"/>
    <mergeCell ref="AB104:AE104"/>
    <mergeCell ref="AF104:AI104"/>
    <mergeCell ref="AJ104:AM104"/>
    <mergeCell ref="AN104:AQ104"/>
    <mergeCell ref="AR104:AU104"/>
    <mergeCell ref="AV104:AY104"/>
    <mergeCell ref="A105:N105"/>
    <mergeCell ref="P105:S105"/>
    <mergeCell ref="T105:W105"/>
    <mergeCell ref="X105:AA105"/>
    <mergeCell ref="AB105:AE105"/>
    <mergeCell ref="AF105:AI105"/>
    <mergeCell ref="AJ105:AM105"/>
    <mergeCell ref="AN105:AQ105"/>
    <mergeCell ref="AR105:AU105"/>
    <mergeCell ref="AV105:AY105"/>
    <mergeCell ref="A106:N106"/>
    <mergeCell ref="P106:S106"/>
    <mergeCell ref="T106:W106"/>
    <mergeCell ref="X106:AA106"/>
    <mergeCell ref="AB106:AE106"/>
    <mergeCell ref="AF106:AI106"/>
    <mergeCell ref="AJ106:AM106"/>
    <mergeCell ref="AN106:AQ106"/>
    <mergeCell ref="AR106:AU106"/>
    <mergeCell ref="AV106:AY106"/>
    <mergeCell ref="A107:N107"/>
    <mergeCell ref="P107:S107"/>
    <mergeCell ref="T107:W107"/>
    <mergeCell ref="X107:AA107"/>
    <mergeCell ref="AB107:AE107"/>
    <mergeCell ref="AF107:AI107"/>
    <mergeCell ref="AJ107:AM107"/>
    <mergeCell ref="AN107:AQ107"/>
    <mergeCell ref="AR107:AU107"/>
    <mergeCell ref="AV107:AY107"/>
    <mergeCell ref="A108:N108"/>
    <mergeCell ref="P108:S108"/>
    <mergeCell ref="T108:W108"/>
    <mergeCell ref="X108:AA108"/>
    <mergeCell ref="AB108:AE108"/>
    <mergeCell ref="AF108:AI108"/>
    <mergeCell ref="AJ108:AM108"/>
    <mergeCell ref="AN108:AQ108"/>
    <mergeCell ref="AR108:AU108"/>
    <mergeCell ref="AV108:AY108"/>
    <mergeCell ref="A109:N109"/>
    <mergeCell ref="P109:S109"/>
    <mergeCell ref="T109:W109"/>
    <mergeCell ref="X109:AA109"/>
    <mergeCell ref="AB109:AE109"/>
    <mergeCell ref="AF109:AI109"/>
    <mergeCell ref="AJ109:AM109"/>
    <mergeCell ref="AN109:AQ109"/>
    <mergeCell ref="AR109:AU109"/>
    <mergeCell ref="AV109:AY109"/>
    <mergeCell ref="A110:N110"/>
    <mergeCell ref="P110:S110"/>
    <mergeCell ref="T110:W110"/>
    <mergeCell ref="X110:AA110"/>
    <mergeCell ref="AB110:AE110"/>
    <mergeCell ref="AF110:AI110"/>
    <mergeCell ref="AJ110:AM110"/>
    <mergeCell ref="AN110:AQ110"/>
    <mergeCell ref="AR110:AU110"/>
    <mergeCell ref="AV110:AY110"/>
    <mergeCell ref="A111:N111"/>
    <mergeCell ref="P111:S111"/>
    <mergeCell ref="T111:W111"/>
    <mergeCell ref="X111:AA111"/>
    <mergeCell ref="AB111:AE111"/>
    <mergeCell ref="AF111:AI111"/>
    <mergeCell ref="AJ111:AM111"/>
    <mergeCell ref="AN111:AQ111"/>
    <mergeCell ref="AR111:AU111"/>
    <mergeCell ref="AV111:AY111"/>
    <mergeCell ref="A112:N112"/>
    <mergeCell ref="P112:S112"/>
    <mergeCell ref="T112:W112"/>
    <mergeCell ref="X112:AA112"/>
    <mergeCell ref="AB112:AE112"/>
    <mergeCell ref="AF112:AI112"/>
    <mergeCell ref="AJ112:AM112"/>
    <mergeCell ref="AN112:AQ112"/>
    <mergeCell ref="AR112:AU112"/>
    <mergeCell ref="AV112:AY112"/>
    <mergeCell ref="A113:N113"/>
    <mergeCell ref="P113:S113"/>
    <mergeCell ref="T113:W113"/>
    <mergeCell ref="X113:AA113"/>
    <mergeCell ref="AB113:AE113"/>
    <mergeCell ref="AF113:AI113"/>
    <mergeCell ref="AJ113:AM113"/>
    <mergeCell ref="AN113:AQ113"/>
    <mergeCell ref="AR113:AU113"/>
    <mergeCell ref="AV113:AY113"/>
    <mergeCell ref="A114:N114"/>
    <mergeCell ref="P114:S114"/>
    <mergeCell ref="T114:W114"/>
    <mergeCell ref="X114:AA114"/>
    <mergeCell ref="AB114:AE114"/>
    <mergeCell ref="AF114:AI114"/>
    <mergeCell ref="AJ114:AM114"/>
    <mergeCell ref="AN114:AQ114"/>
    <mergeCell ref="AR114:AU114"/>
    <mergeCell ref="AV114:AY114"/>
    <mergeCell ref="A115:N115"/>
    <mergeCell ref="P115:S115"/>
    <mergeCell ref="T115:W115"/>
    <mergeCell ref="X115:AA115"/>
    <mergeCell ref="AB115:AE115"/>
    <mergeCell ref="AF115:AI115"/>
    <mergeCell ref="AJ115:AM115"/>
    <mergeCell ref="AN115:AQ115"/>
    <mergeCell ref="AR115:AU115"/>
    <mergeCell ref="AV115:AY115"/>
    <mergeCell ref="A116:N116"/>
    <mergeCell ref="P116:S116"/>
    <mergeCell ref="T116:W116"/>
    <mergeCell ref="X116:AA116"/>
    <mergeCell ref="AB116:AE116"/>
    <mergeCell ref="AF116:AI116"/>
    <mergeCell ref="AJ116:AM116"/>
    <mergeCell ref="AN116:AQ116"/>
    <mergeCell ref="AR116:AU116"/>
    <mergeCell ref="AV116:AY116"/>
    <mergeCell ref="A117:N117"/>
    <mergeCell ref="P117:S117"/>
    <mergeCell ref="T117:W117"/>
    <mergeCell ref="X117:AA117"/>
    <mergeCell ref="AB117:AE117"/>
    <mergeCell ref="AF117:AI117"/>
    <mergeCell ref="AJ117:AM117"/>
    <mergeCell ref="AN117:AQ117"/>
    <mergeCell ref="AR117:AU117"/>
    <mergeCell ref="AV117:AY117"/>
    <mergeCell ref="A118:N118"/>
    <mergeCell ref="P118:S118"/>
    <mergeCell ref="T118:W118"/>
    <mergeCell ref="X118:AA118"/>
    <mergeCell ref="AB118:AE118"/>
    <mergeCell ref="AF118:AI118"/>
    <mergeCell ref="AJ118:AM118"/>
    <mergeCell ref="AN118:AQ118"/>
    <mergeCell ref="AR118:AU118"/>
    <mergeCell ref="AV118:AY118"/>
    <mergeCell ref="A119:N119"/>
    <mergeCell ref="P119:S119"/>
    <mergeCell ref="T119:W119"/>
    <mergeCell ref="X119:AA119"/>
    <mergeCell ref="AB119:AE119"/>
    <mergeCell ref="AF119:AI119"/>
    <mergeCell ref="AJ119:AM119"/>
    <mergeCell ref="AN119:AQ119"/>
    <mergeCell ref="AR119:AU119"/>
    <mergeCell ref="AV119:AY119"/>
    <mergeCell ref="A120:N120"/>
    <mergeCell ref="P120:S120"/>
    <mergeCell ref="T120:W120"/>
    <mergeCell ref="X120:AA120"/>
    <mergeCell ref="AB120:AE120"/>
    <mergeCell ref="AF120:AI120"/>
    <mergeCell ref="AJ120:AM120"/>
    <mergeCell ref="AN120:AQ120"/>
    <mergeCell ref="AR120:AU120"/>
    <mergeCell ref="AV120:AY120"/>
    <mergeCell ref="A121:N121"/>
    <mergeCell ref="P121:S121"/>
    <mergeCell ref="T121:W121"/>
    <mergeCell ref="X121:AA121"/>
    <mergeCell ref="AB121:AE121"/>
    <mergeCell ref="AF121:AI121"/>
    <mergeCell ref="AJ121:AM121"/>
    <mergeCell ref="AN121:AQ121"/>
    <mergeCell ref="AR121:AU121"/>
    <mergeCell ref="AV121:AY121"/>
    <mergeCell ref="A122:N122"/>
    <mergeCell ref="P122:S122"/>
    <mergeCell ref="T122:W122"/>
    <mergeCell ref="X122:AA122"/>
    <mergeCell ref="AB122:AE122"/>
    <mergeCell ref="AF122:AI122"/>
    <mergeCell ref="AJ122:AM122"/>
    <mergeCell ref="AN122:AQ122"/>
    <mergeCell ref="AR122:AU122"/>
    <mergeCell ref="AV122:AY122"/>
    <mergeCell ref="A123:N123"/>
    <mergeCell ref="P123:S123"/>
    <mergeCell ref="T123:W123"/>
    <mergeCell ref="X123:AA123"/>
    <mergeCell ref="AB123:AE123"/>
    <mergeCell ref="AF123:AI123"/>
    <mergeCell ref="AJ123:AM123"/>
    <mergeCell ref="AN123:AQ123"/>
    <mergeCell ref="AR123:AU123"/>
    <mergeCell ref="AV123:AY123"/>
    <mergeCell ref="A124:N124"/>
    <mergeCell ref="P124:S124"/>
    <mergeCell ref="T124:W124"/>
    <mergeCell ref="X124:AA124"/>
    <mergeCell ref="AB124:AE124"/>
    <mergeCell ref="AF124:AI124"/>
    <mergeCell ref="AJ124:AM124"/>
    <mergeCell ref="AN124:AQ124"/>
    <mergeCell ref="AR124:AU124"/>
    <mergeCell ref="AV124:AY124"/>
    <mergeCell ref="A125:N125"/>
    <mergeCell ref="P125:S125"/>
    <mergeCell ref="T125:W125"/>
    <mergeCell ref="X125:AA125"/>
    <mergeCell ref="AB125:AE125"/>
    <mergeCell ref="AF125:AI125"/>
    <mergeCell ref="AJ125:AM125"/>
    <mergeCell ref="AN125:AQ125"/>
    <mergeCell ref="AR125:AU125"/>
    <mergeCell ref="AV125:AY125"/>
    <mergeCell ref="A126:N126"/>
    <mergeCell ref="P126:S126"/>
    <mergeCell ref="T126:W126"/>
    <mergeCell ref="X126:AA126"/>
    <mergeCell ref="AB126:AE126"/>
    <mergeCell ref="AF126:AI126"/>
    <mergeCell ref="AJ126:AM126"/>
    <mergeCell ref="AN126:AQ126"/>
    <mergeCell ref="AR126:AU126"/>
    <mergeCell ref="AV126:AY126"/>
    <mergeCell ref="A127:N127"/>
    <mergeCell ref="P127:S127"/>
    <mergeCell ref="T127:W127"/>
    <mergeCell ref="X127:AA127"/>
    <mergeCell ref="AB127:AE127"/>
    <mergeCell ref="AF127:AI127"/>
    <mergeCell ref="AJ127:AM127"/>
    <mergeCell ref="AN127:AQ127"/>
    <mergeCell ref="AR127:AU127"/>
    <mergeCell ref="AV127:AY127"/>
    <mergeCell ref="A128:N128"/>
    <mergeCell ref="P128:S128"/>
    <mergeCell ref="T128:W128"/>
    <mergeCell ref="X128:AA128"/>
    <mergeCell ref="AB128:AE128"/>
    <mergeCell ref="AF128:AI128"/>
    <mergeCell ref="AJ128:AM128"/>
    <mergeCell ref="AN128:AQ128"/>
    <mergeCell ref="AR128:AU128"/>
    <mergeCell ref="AV128:AY128"/>
    <mergeCell ref="A129:N129"/>
    <mergeCell ref="P129:S129"/>
    <mergeCell ref="T129:W129"/>
    <mergeCell ref="X129:AA129"/>
    <mergeCell ref="AB129:AE129"/>
    <mergeCell ref="AF129:AI129"/>
    <mergeCell ref="AJ129:AM129"/>
    <mergeCell ref="AN129:AQ129"/>
    <mergeCell ref="AR129:AU129"/>
    <mergeCell ref="AV129:AY129"/>
    <mergeCell ref="A130:N130"/>
    <mergeCell ref="P130:S130"/>
    <mergeCell ref="T130:W130"/>
    <mergeCell ref="X130:AA130"/>
    <mergeCell ref="AB130:AE130"/>
    <mergeCell ref="AF130:AI130"/>
    <mergeCell ref="AJ130:AM130"/>
    <mergeCell ref="AN130:AQ130"/>
    <mergeCell ref="AR130:AU130"/>
    <mergeCell ref="AV130:AY130"/>
    <mergeCell ref="A131:N131"/>
    <mergeCell ref="P131:S131"/>
    <mergeCell ref="T131:W131"/>
    <mergeCell ref="X131:AA131"/>
    <mergeCell ref="AB131:AE131"/>
    <mergeCell ref="AF131:AI131"/>
    <mergeCell ref="AJ131:AM131"/>
    <mergeCell ref="AN131:AQ131"/>
    <mergeCell ref="AR131:AU131"/>
    <mergeCell ref="AV131:AY131"/>
    <mergeCell ref="A132:N132"/>
    <mergeCell ref="P132:S132"/>
    <mergeCell ref="T132:W132"/>
    <mergeCell ref="X132:AA132"/>
    <mergeCell ref="AB132:AE132"/>
    <mergeCell ref="AF132:AI132"/>
    <mergeCell ref="AJ132:AM132"/>
    <mergeCell ref="AN132:AQ132"/>
    <mergeCell ref="AR132:AU132"/>
    <mergeCell ref="AV132:AY132"/>
    <mergeCell ref="A133:N133"/>
    <mergeCell ref="P133:S133"/>
    <mergeCell ref="T133:W133"/>
    <mergeCell ref="X133:AA133"/>
    <mergeCell ref="AB133:AE133"/>
    <mergeCell ref="AF133:AI133"/>
    <mergeCell ref="AJ133:AM133"/>
    <mergeCell ref="AN133:AQ133"/>
    <mergeCell ref="AR133:AU133"/>
    <mergeCell ref="AV133:AY133"/>
    <mergeCell ref="A134:N134"/>
    <mergeCell ref="P134:S134"/>
    <mergeCell ref="T134:W134"/>
    <mergeCell ref="X134:AA134"/>
    <mergeCell ref="AB134:AE134"/>
    <mergeCell ref="AF134:AI134"/>
    <mergeCell ref="AJ134:AM134"/>
    <mergeCell ref="AN134:AQ134"/>
    <mergeCell ref="AR134:AU134"/>
    <mergeCell ref="AV134:AY134"/>
    <mergeCell ref="A135:N135"/>
    <mergeCell ref="P135:S135"/>
    <mergeCell ref="T135:W135"/>
    <mergeCell ref="X135:AA135"/>
    <mergeCell ref="AB135:AE135"/>
    <mergeCell ref="AF135:AI135"/>
    <mergeCell ref="AJ135:AM135"/>
    <mergeCell ref="AN135:AQ135"/>
    <mergeCell ref="AR135:AU135"/>
    <mergeCell ref="AV135:AY135"/>
    <mergeCell ref="A136:N136"/>
    <mergeCell ref="P136:S136"/>
    <mergeCell ref="T136:W136"/>
    <mergeCell ref="X136:AA136"/>
    <mergeCell ref="AB136:AE136"/>
    <mergeCell ref="AF136:AI136"/>
    <mergeCell ref="AJ136:AM136"/>
    <mergeCell ref="AN136:AQ136"/>
    <mergeCell ref="AR136:AU136"/>
    <mergeCell ref="AV136:AY136"/>
    <mergeCell ref="B138:N138"/>
    <mergeCell ref="P138:S138"/>
    <mergeCell ref="T138:W138"/>
    <mergeCell ref="X138:AA138"/>
    <mergeCell ref="AB138:AE138"/>
    <mergeCell ref="AF138:AI138"/>
    <mergeCell ref="AJ138:AM138"/>
    <mergeCell ref="AV138:AY138"/>
    <mergeCell ref="B139:N139"/>
    <mergeCell ref="P139:S139"/>
    <mergeCell ref="T139:W139"/>
    <mergeCell ref="X139:AA139"/>
    <mergeCell ref="AB139:AE139"/>
    <mergeCell ref="AF139:AI139"/>
    <mergeCell ref="AJ139:AM139"/>
    <mergeCell ref="B141:N141"/>
    <mergeCell ref="P141:S141"/>
    <mergeCell ref="T141:W141"/>
    <mergeCell ref="X141:AA141"/>
    <mergeCell ref="AB142:AE142"/>
    <mergeCell ref="AF142:AI142"/>
    <mergeCell ref="AJ142:AM142"/>
    <mergeCell ref="AN139:AQ139"/>
    <mergeCell ref="AN142:AQ142"/>
    <mergeCell ref="AB141:AE141"/>
    <mergeCell ref="AF141:AI141"/>
    <mergeCell ref="AJ141:AM141"/>
    <mergeCell ref="B142:N142"/>
    <mergeCell ref="P142:S142"/>
    <mergeCell ref="T142:W142"/>
    <mergeCell ref="X142:AA142"/>
    <mergeCell ref="AN5:AY5"/>
    <mergeCell ref="AR142:AU142"/>
    <mergeCell ref="AV142:AY142"/>
    <mergeCell ref="AN141:AQ141"/>
    <mergeCell ref="AR141:AU141"/>
    <mergeCell ref="AV141:AY141"/>
    <mergeCell ref="AR139:AU139"/>
    <mergeCell ref="AV139:AY139"/>
    <mergeCell ref="AN138:AQ138"/>
    <mergeCell ref="AR138:AU138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239"/>
  <sheetViews>
    <sheetView zoomScale="80" zoomScaleNormal="80" zoomScaleSheetLayoutView="50" workbookViewId="0" topLeftCell="B1">
      <selection activeCell="BA1" sqref="BA1"/>
    </sheetView>
  </sheetViews>
  <sheetFormatPr defaultColWidth="9.140625" defaultRowHeight="12.75"/>
  <cols>
    <col min="1" max="7" width="3.28125" style="1174" customWidth="1"/>
    <col min="8" max="8" width="3.8515625" style="1174" customWidth="1"/>
    <col min="9" max="12" width="3.28125" style="1174" customWidth="1"/>
    <col min="13" max="13" width="3.8515625" style="1174" customWidth="1"/>
    <col min="14" max="14" width="3.28125" style="1174" customWidth="1"/>
    <col min="15" max="15" width="2.8515625" style="1174" customWidth="1"/>
    <col min="16" max="16" width="5.421875" style="1175" customWidth="1"/>
    <col min="17" max="27" width="3.28125" style="1174" customWidth="1"/>
    <col min="28" max="28" width="3.7109375" style="1174" customWidth="1"/>
    <col min="29" max="31" width="3.28125" style="1174" customWidth="1"/>
    <col min="32" max="32" width="4.140625" style="1174" customWidth="1"/>
    <col min="33" max="55" width="3.28125" style="1174" customWidth="1"/>
    <col min="56" max="16384" width="9.140625" style="1174" customWidth="1"/>
  </cols>
  <sheetData>
    <row r="1" spans="51:52" ht="13.5" thickBot="1">
      <c r="AY1" s="1176">
        <v>0</v>
      </c>
      <c r="AZ1" s="1177">
        <v>1</v>
      </c>
    </row>
    <row r="2" spans="51:52" ht="12.75">
      <c r="AY2" s="1178" t="s">
        <v>1473</v>
      </c>
      <c r="AZ2" s="1179"/>
    </row>
    <row r="3" spans="1:52" ht="15.75">
      <c r="A3" s="1180" t="s">
        <v>841</v>
      </c>
      <c r="B3" s="1180"/>
      <c r="C3" s="1180"/>
      <c r="D3" s="1180"/>
      <c r="E3" s="1180"/>
      <c r="F3" s="1180"/>
      <c r="G3" s="1180"/>
      <c r="H3" s="1180"/>
      <c r="I3" s="1180"/>
      <c r="J3" s="1180"/>
      <c r="K3" s="1180"/>
      <c r="L3" s="1180"/>
      <c r="M3" s="1180"/>
      <c r="N3" s="1180"/>
      <c r="O3" s="1180"/>
      <c r="P3" s="1180"/>
      <c r="Q3" s="1180"/>
      <c r="R3" s="1180"/>
      <c r="S3" s="1180"/>
      <c r="T3" s="1180"/>
      <c r="U3" s="1180"/>
      <c r="V3" s="1180"/>
      <c r="W3" s="1180"/>
      <c r="X3" s="1180"/>
      <c r="Y3" s="1180"/>
      <c r="Z3" s="1180"/>
      <c r="AA3" s="1180"/>
      <c r="AB3" s="1180"/>
      <c r="AC3" s="1180"/>
      <c r="AD3" s="1180"/>
      <c r="AE3" s="1180"/>
      <c r="AF3" s="1180"/>
      <c r="AG3" s="1180"/>
      <c r="AH3" s="1180"/>
      <c r="AI3" s="1180"/>
      <c r="AJ3" s="1180"/>
      <c r="AK3" s="1180"/>
      <c r="AL3" s="1180"/>
      <c r="AM3" s="1180"/>
      <c r="AN3" s="1180"/>
      <c r="AO3" s="1180"/>
      <c r="AP3" s="1180"/>
      <c r="AQ3" s="1180"/>
      <c r="AR3" s="1180"/>
      <c r="AS3" s="1180"/>
      <c r="AT3" s="1180"/>
      <c r="AU3" s="1180"/>
      <c r="AV3" s="1180"/>
      <c r="AW3" s="1180"/>
      <c r="AX3" s="1180"/>
      <c r="AY3" s="1180"/>
      <c r="AZ3" s="1180"/>
    </row>
    <row r="4" spans="1:52" ht="15.75">
      <c r="A4" s="1180" t="s">
        <v>842</v>
      </c>
      <c r="B4" s="1180"/>
      <c r="C4" s="1180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0"/>
      <c r="O4" s="1180"/>
      <c r="P4" s="1180"/>
      <c r="Q4" s="1180"/>
      <c r="R4" s="1180"/>
      <c r="S4" s="1180"/>
      <c r="T4" s="1180"/>
      <c r="U4" s="1180"/>
      <c r="V4" s="1180"/>
      <c r="W4" s="1180"/>
      <c r="X4" s="1180"/>
      <c r="Y4" s="1180"/>
      <c r="Z4" s="1180"/>
      <c r="AA4" s="1180"/>
      <c r="AB4" s="1180"/>
      <c r="AC4" s="1180"/>
      <c r="AD4" s="1180"/>
      <c r="AE4" s="1180"/>
      <c r="AF4" s="1180"/>
      <c r="AG4" s="1180"/>
      <c r="AH4" s="1180"/>
      <c r="AI4" s="1180"/>
      <c r="AJ4" s="1180"/>
      <c r="AK4" s="1180"/>
      <c r="AL4" s="1180"/>
      <c r="AM4" s="1180"/>
      <c r="AN4" s="1180"/>
      <c r="AO4" s="1180"/>
      <c r="AP4" s="1180"/>
      <c r="AQ4" s="1180"/>
      <c r="AR4" s="1180"/>
      <c r="AS4" s="1180"/>
      <c r="AT4" s="1180"/>
      <c r="AU4" s="1180"/>
      <c r="AV4" s="1180"/>
      <c r="AW4" s="1180"/>
      <c r="AX4" s="1180"/>
      <c r="AY4" s="1180"/>
      <c r="AZ4" s="1180"/>
    </row>
    <row r="5" spans="1:52" ht="15.75">
      <c r="A5" s="1181"/>
      <c r="B5" s="1181"/>
      <c r="C5" s="1181"/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1"/>
      <c r="P5" s="1182"/>
      <c r="Q5" s="1181"/>
      <c r="R5" s="1181"/>
      <c r="S5" s="1181"/>
      <c r="T5" s="1181"/>
      <c r="U5" s="1181"/>
      <c r="V5" s="1181"/>
      <c r="W5" s="1181"/>
      <c r="X5" s="1181"/>
      <c r="Y5" s="1181"/>
      <c r="Z5" s="1181"/>
      <c r="AA5" s="1181"/>
      <c r="AB5" s="1181"/>
      <c r="AC5" s="1181"/>
      <c r="AD5" s="1181"/>
      <c r="AE5" s="1181"/>
      <c r="AF5" s="1181"/>
      <c r="AG5" s="1181"/>
      <c r="AH5" s="1181"/>
      <c r="AI5" s="1181"/>
      <c r="AJ5" s="1181"/>
      <c r="AK5" s="1181"/>
      <c r="AL5" s="1181"/>
      <c r="AM5" s="1181"/>
      <c r="AN5" s="1183" t="s">
        <v>1476</v>
      </c>
      <c r="AO5" s="1183"/>
      <c r="AP5" s="1183"/>
      <c r="AQ5" s="1183"/>
      <c r="AR5" s="1183"/>
      <c r="AS5" s="1183"/>
      <c r="AT5" s="1183"/>
      <c r="AU5" s="1183"/>
      <c r="AV5" s="1183"/>
      <c r="AW5" s="1183"/>
      <c r="AX5" s="1183"/>
      <c r="AY5" s="1183"/>
      <c r="AZ5" s="1181"/>
    </row>
    <row r="6" spans="44:52" ht="12.75">
      <c r="AR6" s="1184" t="s">
        <v>1477</v>
      </c>
      <c r="AS6" s="1184"/>
      <c r="AT6" s="1184"/>
      <c r="AU6" s="1184"/>
      <c r="AV6" s="1184"/>
      <c r="AW6" s="1184"/>
      <c r="AX6" s="1184"/>
      <c r="AY6" s="1184"/>
      <c r="AZ6" s="1184"/>
    </row>
    <row r="7" ht="6" customHeight="1" thickBot="1"/>
    <row r="8" spans="2:37" ht="15.75" customHeight="1" thickBot="1">
      <c r="B8" s="1176">
        <v>5</v>
      </c>
      <c r="C8" s="1185">
        <v>1</v>
      </c>
      <c r="D8" s="1185">
        <v>3</v>
      </c>
      <c r="E8" s="1185">
        <v>0</v>
      </c>
      <c r="F8" s="1185">
        <v>0</v>
      </c>
      <c r="G8" s="1177">
        <v>9</v>
      </c>
      <c r="I8" s="1176">
        <v>1</v>
      </c>
      <c r="J8" s="1185">
        <v>2</v>
      </c>
      <c r="K8" s="1185">
        <v>5</v>
      </c>
      <c r="L8" s="1177">
        <v>4</v>
      </c>
      <c r="N8" s="1176">
        <v>0</v>
      </c>
      <c r="O8" s="1177">
        <v>1</v>
      </c>
      <c r="P8" s="1186"/>
      <c r="Q8" s="1176">
        <v>2</v>
      </c>
      <c r="R8" s="1185">
        <v>8</v>
      </c>
      <c r="S8" s="1185">
        <v>0</v>
      </c>
      <c r="T8" s="1177">
        <v>0</v>
      </c>
      <c r="V8" s="1176">
        <v>8</v>
      </c>
      <c r="W8" s="1185">
        <v>4</v>
      </c>
      <c r="X8" s="1185">
        <v>1</v>
      </c>
      <c r="Y8" s="1185">
        <v>1</v>
      </c>
      <c r="Z8" s="1185">
        <v>0</v>
      </c>
      <c r="AA8" s="1177">
        <v>5</v>
      </c>
      <c r="AC8" s="1187">
        <v>2</v>
      </c>
      <c r="AD8" s="1188">
        <v>2</v>
      </c>
      <c r="AF8" s="1189">
        <v>2</v>
      </c>
      <c r="AG8" s="1190">
        <v>0</v>
      </c>
      <c r="AH8" s="1190">
        <v>0</v>
      </c>
      <c r="AI8" s="1191">
        <v>9</v>
      </c>
      <c r="AK8" s="1192">
        <v>3</v>
      </c>
    </row>
    <row r="9" spans="2:37" ht="25.5" customHeight="1">
      <c r="B9" s="1193" t="s">
        <v>1450</v>
      </c>
      <c r="C9" s="1193"/>
      <c r="D9" s="1193"/>
      <c r="E9" s="1193"/>
      <c r="F9" s="1193"/>
      <c r="G9" s="1193"/>
      <c r="H9" s="1194"/>
      <c r="I9" s="1193" t="s">
        <v>1451</v>
      </c>
      <c r="J9" s="1193"/>
      <c r="K9" s="1193"/>
      <c r="L9" s="1193"/>
      <c r="M9" s="1194"/>
      <c r="N9" s="1195" t="s">
        <v>1478</v>
      </c>
      <c r="O9" s="1195"/>
      <c r="P9" s="1196"/>
      <c r="Q9" s="1195" t="s">
        <v>1685</v>
      </c>
      <c r="R9" s="1195"/>
      <c r="S9" s="1195"/>
      <c r="T9" s="1195"/>
      <c r="U9" s="1194"/>
      <c r="V9" s="1193" t="s">
        <v>1454</v>
      </c>
      <c r="W9" s="1193"/>
      <c r="X9" s="1193"/>
      <c r="Y9" s="1193"/>
      <c r="Z9" s="1193"/>
      <c r="AA9" s="1193"/>
      <c r="AC9" s="1193" t="s">
        <v>1480</v>
      </c>
      <c r="AD9" s="1193"/>
      <c r="AF9" s="1193" t="s">
        <v>1481</v>
      </c>
      <c r="AG9" s="1193"/>
      <c r="AH9" s="1193"/>
      <c r="AI9" s="1193"/>
      <c r="AK9" s="1193" t="s">
        <v>1482</v>
      </c>
    </row>
    <row r="10" spans="2:37" ht="10.5" customHeight="1">
      <c r="B10" s="1193"/>
      <c r="C10" s="1193"/>
      <c r="D10" s="1193"/>
      <c r="E10" s="1193"/>
      <c r="F10" s="1193"/>
      <c r="G10" s="1193"/>
      <c r="H10" s="1194"/>
      <c r="I10" s="1193"/>
      <c r="J10" s="1193"/>
      <c r="K10" s="1193"/>
      <c r="L10" s="1193"/>
      <c r="M10" s="1194"/>
      <c r="N10" s="1195"/>
      <c r="O10" s="1195"/>
      <c r="P10" s="1196"/>
      <c r="Q10" s="1195"/>
      <c r="R10" s="1195"/>
      <c r="S10" s="1195"/>
      <c r="T10" s="1195"/>
      <c r="U10" s="1194"/>
      <c r="V10" s="1193"/>
      <c r="W10" s="1193"/>
      <c r="X10" s="1193"/>
      <c r="Y10" s="1193"/>
      <c r="Z10" s="1193"/>
      <c r="AA10" s="1193"/>
      <c r="AC10" s="1193"/>
      <c r="AD10" s="1193"/>
      <c r="AF10" s="1193"/>
      <c r="AG10" s="1193"/>
      <c r="AH10" s="1193"/>
      <c r="AI10" s="1193"/>
      <c r="AK10" s="1193"/>
    </row>
    <row r="11" ht="12.75">
      <c r="AW11" s="1197" t="s">
        <v>1483</v>
      </c>
    </row>
    <row r="12" spans="1:52" ht="38.25" customHeight="1">
      <c r="A12" s="1198" t="s">
        <v>843</v>
      </c>
      <c r="B12" s="1199"/>
      <c r="C12" s="1199"/>
      <c r="D12" s="1199"/>
      <c r="E12" s="1199"/>
      <c r="F12" s="1199"/>
      <c r="G12" s="1199"/>
      <c r="H12" s="1199"/>
      <c r="I12" s="1199"/>
      <c r="J12" s="1199"/>
      <c r="K12" s="1199"/>
      <c r="L12" s="1199"/>
      <c r="M12" s="1199"/>
      <c r="N12" s="1199"/>
      <c r="O12" s="1200"/>
      <c r="P12" s="1201" t="s">
        <v>1485</v>
      </c>
      <c r="Q12" s="1198" t="s">
        <v>844</v>
      </c>
      <c r="R12" s="1199"/>
      <c r="S12" s="1199"/>
      <c r="T12" s="1200"/>
      <c r="U12" s="1198" t="s">
        <v>845</v>
      </c>
      <c r="V12" s="1199"/>
      <c r="W12" s="1199"/>
      <c r="X12" s="1200"/>
      <c r="Y12" s="1198" t="s">
        <v>846</v>
      </c>
      <c r="Z12" s="1199"/>
      <c r="AA12" s="1199"/>
      <c r="AB12" s="1200"/>
      <c r="AC12" s="1198" t="s">
        <v>847</v>
      </c>
      <c r="AD12" s="1199"/>
      <c r="AE12" s="1199"/>
      <c r="AF12" s="1200"/>
      <c r="AG12" s="1198" t="s">
        <v>848</v>
      </c>
      <c r="AH12" s="1199"/>
      <c r="AI12" s="1199"/>
      <c r="AJ12" s="1200"/>
      <c r="AK12" s="1198" t="s">
        <v>849</v>
      </c>
      <c r="AL12" s="1199"/>
      <c r="AM12" s="1199"/>
      <c r="AN12" s="1200"/>
      <c r="AO12" s="1198" t="s">
        <v>850</v>
      </c>
      <c r="AP12" s="1199"/>
      <c r="AQ12" s="1199"/>
      <c r="AR12" s="1200"/>
      <c r="AS12" s="1202"/>
      <c r="AT12" s="1202"/>
      <c r="AU12" s="1202"/>
      <c r="AV12" s="1203"/>
      <c r="AW12" s="1204" t="s">
        <v>851</v>
      </c>
      <c r="AX12" s="1205"/>
      <c r="AY12" s="1205"/>
      <c r="AZ12" s="1206"/>
    </row>
    <row r="13" spans="1:52" ht="12.75">
      <c r="A13" s="1207"/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9"/>
      <c r="P13" s="1210"/>
      <c r="Q13" s="1211"/>
      <c r="R13" s="1212">
        <v>45</v>
      </c>
      <c r="S13" s="1212">
        <v>40</v>
      </c>
      <c r="T13" s="1213">
        <v>18</v>
      </c>
      <c r="U13" s="1214"/>
      <c r="V13" s="1212">
        <v>70</v>
      </c>
      <c r="W13" s="1212">
        <v>10</v>
      </c>
      <c r="X13" s="1215">
        <v>15</v>
      </c>
      <c r="Y13" s="1216"/>
      <c r="Z13" s="1212">
        <v>75</v>
      </c>
      <c r="AA13" s="1212">
        <v>11</v>
      </c>
      <c r="AB13" s="1215">
        <v>53</v>
      </c>
      <c r="AC13" s="1211"/>
      <c r="AD13" s="1212">
        <v>75</v>
      </c>
      <c r="AE13" s="1212">
        <v>18</v>
      </c>
      <c r="AF13" s="1215">
        <v>45</v>
      </c>
      <c r="AG13" s="1211"/>
      <c r="AH13" s="1212">
        <v>75</v>
      </c>
      <c r="AI13" s="1212">
        <v>19</v>
      </c>
      <c r="AJ13" s="1215">
        <v>66</v>
      </c>
      <c r="AK13" s="1211"/>
      <c r="AL13" s="1217">
        <v>85</v>
      </c>
      <c r="AM13" s="1217">
        <v>33</v>
      </c>
      <c r="AN13" s="1218">
        <v>44</v>
      </c>
      <c r="AO13" s="1211"/>
      <c r="AP13" s="1217">
        <v>80</v>
      </c>
      <c r="AQ13" s="1217">
        <v>59</v>
      </c>
      <c r="AR13" s="1218">
        <v>15</v>
      </c>
      <c r="AS13" s="1211"/>
      <c r="AT13" s="1212" t="s">
        <v>840</v>
      </c>
      <c r="AU13" s="1212" t="s">
        <v>840</v>
      </c>
      <c r="AV13" s="1215" t="s">
        <v>840</v>
      </c>
      <c r="AW13" s="1211"/>
      <c r="AX13" s="1212">
        <v>99</v>
      </c>
      <c r="AY13" s="1212">
        <v>99</v>
      </c>
      <c r="AZ13" s="1215">
        <v>99</v>
      </c>
    </row>
    <row r="14" spans="1:52" ht="12.75">
      <c r="A14" s="1219">
        <v>1</v>
      </c>
      <c r="B14" s="1220"/>
      <c r="C14" s="1221"/>
      <c r="D14" s="1221"/>
      <c r="E14" s="1221"/>
      <c r="F14" s="1220"/>
      <c r="G14" s="1220"/>
      <c r="H14" s="1220"/>
      <c r="I14" s="1220"/>
      <c r="J14" s="1220"/>
      <c r="K14" s="1220"/>
      <c r="L14" s="1220"/>
      <c r="M14" s="1220"/>
      <c r="N14" s="1220"/>
      <c r="O14" s="1222"/>
      <c r="P14" s="1223">
        <v>2</v>
      </c>
      <c r="Q14" s="1220">
        <v>3</v>
      </c>
      <c r="R14" s="1220"/>
      <c r="S14" s="1220"/>
      <c r="T14" s="1222"/>
      <c r="U14" s="1220">
        <v>4</v>
      </c>
      <c r="V14" s="1220"/>
      <c r="W14" s="1220"/>
      <c r="X14" s="1222"/>
      <c r="Y14" s="1220">
        <v>5</v>
      </c>
      <c r="Z14" s="1220"/>
      <c r="AA14" s="1220"/>
      <c r="AB14" s="1222"/>
      <c r="AC14" s="1220">
        <v>6</v>
      </c>
      <c r="AD14" s="1220"/>
      <c r="AE14" s="1220"/>
      <c r="AF14" s="1222"/>
      <c r="AG14" s="1220">
        <v>7</v>
      </c>
      <c r="AH14" s="1220"/>
      <c r="AI14" s="1220"/>
      <c r="AJ14" s="1222"/>
      <c r="AK14" s="1220">
        <v>8</v>
      </c>
      <c r="AL14" s="1220"/>
      <c r="AM14" s="1220"/>
      <c r="AN14" s="1222"/>
      <c r="AO14" s="1220">
        <v>9</v>
      </c>
      <c r="AP14" s="1220"/>
      <c r="AQ14" s="1220"/>
      <c r="AR14" s="1222"/>
      <c r="AS14" s="1220">
        <v>10</v>
      </c>
      <c r="AT14" s="1220"/>
      <c r="AU14" s="1220"/>
      <c r="AV14" s="1222"/>
      <c r="AW14" s="1220">
        <v>11</v>
      </c>
      <c r="AX14" s="1220"/>
      <c r="AY14" s="1220"/>
      <c r="AZ14" s="1222"/>
    </row>
    <row r="15" spans="1:52" ht="19.5" customHeight="1">
      <c r="A15" s="1224" t="s">
        <v>889</v>
      </c>
      <c r="B15" s="1225"/>
      <c r="C15" s="1225"/>
      <c r="D15" s="1225"/>
      <c r="E15" s="1225"/>
      <c r="F15" s="1225"/>
      <c r="G15" s="1225"/>
      <c r="H15" s="1225"/>
      <c r="I15" s="1225"/>
      <c r="J15" s="1225"/>
      <c r="K15" s="1225"/>
      <c r="L15" s="1225"/>
      <c r="M15" s="1225"/>
      <c r="N15" s="1225"/>
      <c r="O15" s="1225"/>
      <c r="P15" s="1226" t="s">
        <v>1491</v>
      </c>
      <c r="Q15" s="1227"/>
      <c r="R15" s="1228"/>
      <c r="S15" s="1228"/>
      <c r="T15" s="1229"/>
      <c r="U15" s="1227"/>
      <c r="V15" s="1228"/>
      <c r="W15" s="1228"/>
      <c r="X15" s="1229"/>
      <c r="Y15" s="1227">
        <v>12000</v>
      </c>
      <c r="Z15" s="1228"/>
      <c r="AA15" s="1228"/>
      <c r="AB15" s="1229"/>
      <c r="AC15" s="1227">
        <v>100000</v>
      </c>
      <c r="AD15" s="1228"/>
      <c r="AE15" s="1228"/>
      <c r="AF15" s="1229"/>
      <c r="AG15" s="1227"/>
      <c r="AH15" s="1228"/>
      <c r="AI15" s="1228"/>
      <c r="AJ15" s="1229"/>
      <c r="AK15" s="1227"/>
      <c r="AL15" s="1228"/>
      <c r="AM15" s="1228"/>
      <c r="AN15" s="1229"/>
      <c r="AO15" s="1227"/>
      <c r="AP15" s="1228"/>
      <c r="AQ15" s="1228"/>
      <c r="AR15" s="1229"/>
      <c r="AS15" s="1227"/>
      <c r="AT15" s="1228"/>
      <c r="AU15" s="1228"/>
      <c r="AV15" s="1229"/>
      <c r="AW15" s="1227">
        <f aca="true" t="shared" si="0" ref="AW15:AW23">SUM(Q15:AV15)</f>
        <v>112000</v>
      </c>
      <c r="AX15" s="1228"/>
      <c r="AY15" s="1228"/>
      <c r="AZ15" s="1229"/>
    </row>
    <row r="16" spans="1:52" ht="19.5" customHeight="1">
      <c r="A16" s="1224" t="s">
        <v>890</v>
      </c>
      <c r="B16" s="1225"/>
      <c r="C16" s="1225"/>
      <c r="D16" s="1225"/>
      <c r="E16" s="1225"/>
      <c r="F16" s="1225"/>
      <c r="G16" s="1225"/>
      <c r="H16" s="1225"/>
      <c r="I16" s="1225"/>
      <c r="J16" s="1225"/>
      <c r="K16" s="1225"/>
      <c r="L16" s="1225"/>
      <c r="M16" s="1225"/>
      <c r="N16" s="1225"/>
      <c r="O16" s="1225"/>
      <c r="P16" s="1226" t="s">
        <v>1493</v>
      </c>
      <c r="Q16" s="1227"/>
      <c r="R16" s="1228"/>
      <c r="S16" s="1228"/>
      <c r="T16" s="1229"/>
      <c r="U16" s="1227">
        <v>317384</v>
      </c>
      <c r="V16" s="1228"/>
      <c r="W16" s="1228"/>
      <c r="X16" s="1229"/>
      <c r="Y16" s="1227">
        <v>156323</v>
      </c>
      <c r="Z16" s="1228"/>
      <c r="AA16" s="1228"/>
      <c r="AB16" s="1229"/>
      <c r="AC16" s="1227">
        <v>442153</v>
      </c>
      <c r="AD16" s="1228"/>
      <c r="AE16" s="1228"/>
      <c r="AF16" s="1229"/>
      <c r="AG16" s="1227"/>
      <c r="AH16" s="1228"/>
      <c r="AI16" s="1228"/>
      <c r="AJ16" s="1229"/>
      <c r="AK16" s="1227"/>
      <c r="AL16" s="1228"/>
      <c r="AM16" s="1228"/>
      <c r="AN16" s="1229"/>
      <c r="AO16" s="1227"/>
      <c r="AP16" s="1228"/>
      <c r="AQ16" s="1228"/>
      <c r="AR16" s="1229"/>
      <c r="AS16" s="1227"/>
      <c r="AT16" s="1228"/>
      <c r="AU16" s="1228"/>
      <c r="AV16" s="1229"/>
      <c r="AW16" s="1227">
        <f t="shared" si="0"/>
        <v>915860</v>
      </c>
      <c r="AX16" s="1228"/>
      <c r="AY16" s="1228"/>
      <c r="AZ16" s="1229"/>
    </row>
    <row r="17" spans="1:52" ht="26.25" customHeight="1">
      <c r="A17" s="1230" t="s">
        <v>891</v>
      </c>
      <c r="B17" s="1231"/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26" t="s">
        <v>1495</v>
      </c>
      <c r="Q17" s="1227"/>
      <c r="R17" s="1228"/>
      <c r="S17" s="1228"/>
      <c r="T17" s="1229"/>
      <c r="U17" s="1227"/>
      <c r="V17" s="1228"/>
      <c r="W17" s="1228"/>
      <c r="X17" s="1229"/>
      <c r="Y17" s="1227"/>
      <c r="Z17" s="1228"/>
      <c r="AA17" s="1228"/>
      <c r="AB17" s="1229"/>
      <c r="AC17" s="1227"/>
      <c r="AD17" s="1228"/>
      <c r="AE17" s="1228"/>
      <c r="AF17" s="1229"/>
      <c r="AG17" s="1227"/>
      <c r="AH17" s="1228"/>
      <c r="AI17" s="1228"/>
      <c r="AJ17" s="1229"/>
      <c r="AK17" s="1227"/>
      <c r="AL17" s="1228"/>
      <c r="AM17" s="1228"/>
      <c r="AN17" s="1229"/>
      <c r="AO17" s="1227"/>
      <c r="AP17" s="1228"/>
      <c r="AQ17" s="1228"/>
      <c r="AR17" s="1229"/>
      <c r="AS17" s="1227"/>
      <c r="AT17" s="1228"/>
      <c r="AU17" s="1228"/>
      <c r="AV17" s="1229"/>
      <c r="AW17" s="1227">
        <f t="shared" si="0"/>
        <v>0</v>
      </c>
      <c r="AX17" s="1228"/>
      <c r="AY17" s="1228"/>
      <c r="AZ17" s="1229"/>
    </row>
    <row r="18" spans="1:52" ht="28.5" customHeight="1">
      <c r="A18" s="1232" t="s">
        <v>892</v>
      </c>
      <c r="B18" s="1233"/>
      <c r="C18" s="1233"/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4"/>
      <c r="P18" s="1226" t="s">
        <v>1497</v>
      </c>
      <c r="Q18" s="1227"/>
      <c r="R18" s="1228"/>
      <c r="S18" s="1228"/>
      <c r="T18" s="1229"/>
      <c r="U18" s="1227">
        <v>181490</v>
      </c>
      <c r="V18" s="1228"/>
      <c r="W18" s="1228"/>
      <c r="X18" s="1229"/>
      <c r="Y18" s="1227"/>
      <c r="Z18" s="1228"/>
      <c r="AA18" s="1228"/>
      <c r="AB18" s="1229"/>
      <c r="AC18" s="1227">
        <v>39778</v>
      </c>
      <c r="AD18" s="1228"/>
      <c r="AE18" s="1228"/>
      <c r="AF18" s="1229"/>
      <c r="AG18" s="1227"/>
      <c r="AH18" s="1228"/>
      <c r="AI18" s="1228"/>
      <c r="AJ18" s="1229"/>
      <c r="AK18" s="1227"/>
      <c r="AL18" s="1228"/>
      <c r="AM18" s="1228"/>
      <c r="AN18" s="1229"/>
      <c r="AO18" s="1227"/>
      <c r="AP18" s="1228"/>
      <c r="AQ18" s="1228"/>
      <c r="AR18" s="1229"/>
      <c r="AS18" s="1227"/>
      <c r="AT18" s="1228"/>
      <c r="AU18" s="1228"/>
      <c r="AV18" s="1229"/>
      <c r="AW18" s="1227">
        <f t="shared" si="0"/>
        <v>221268</v>
      </c>
      <c r="AX18" s="1228"/>
      <c r="AY18" s="1228"/>
      <c r="AZ18" s="1229"/>
    </row>
    <row r="19" spans="1:52" ht="24.75" customHeight="1">
      <c r="A19" s="1230" t="s">
        <v>893</v>
      </c>
      <c r="B19" s="1231"/>
      <c r="C19" s="1231"/>
      <c r="D19" s="1231"/>
      <c r="E19" s="1231"/>
      <c r="F19" s="1231"/>
      <c r="G19" s="1231"/>
      <c r="H19" s="1231"/>
      <c r="I19" s="1231"/>
      <c r="J19" s="1231"/>
      <c r="K19" s="1231"/>
      <c r="L19" s="1231"/>
      <c r="M19" s="1231"/>
      <c r="N19" s="1231"/>
      <c r="O19" s="1231"/>
      <c r="P19" s="1226" t="s">
        <v>1499</v>
      </c>
      <c r="Q19" s="1227"/>
      <c r="R19" s="1228"/>
      <c r="S19" s="1228"/>
      <c r="T19" s="1229"/>
      <c r="U19" s="1227">
        <v>66667</v>
      </c>
      <c r="V19" s="1228"/>
      <c r="W19" s="1228"/>
      <c r="X19" s="1229"/>
      <c r="Y19" s="1227"/>
      <c r="Z19" s="1228"/>
      <c r="AA19" s="1228"/>
      <c r="AB19" s="1229"/>
      <c r="AC19" s="1227">
        <v>7200</v>
      </c>
      <c r="AD19" s="1228"/>
      <c r="AE19" s="1228"/>
      <c r="AF19" s="1229"/>
      <c r="AG19" s="1227"/>
      <c r="AH19" s="1228"/>
      <c r="AI19" s="1228"/>
      <c r="AJ19" s="1229"/>
      <c r="AK19" s="1227"/>
      <c r="AL19" s="1228"/>
      <c r="AM19" s="1228"/>
      <c r="AN19" s="1229"/>
      <c r="AO19" s="1227"/>
      <c r="AP19" s="1228"/>
      <c r="AQ19" s="1228"/>
      <c r="AR19" s="1229"/>
      <c r="AS19" s="1227"/>
      <c r="AT19" s="1228"/>
      <c r="AU19" s="1228"/>
      <c r="AV19" s="1229"/>
      <c r="AW19" s="1227">
        <f t="shared" si="0"/>
        <v>73867</v>
      </c>
      <c r="AX19" s="1228"/>
      <c r="AY19" s="1228"/>
      <c r="AZ19" s="1229"/>
    </row>
    <row r="20" spans="1:52" ht="19.5" customHeight="1">
      <c r="A20" s="1230" t="s">
        <v>894</v>
      </c>
      <c r="B20" s="1231"/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26" t="s">
        <v>1501</v>
      </c>
      <c r="Q20" s="1227"/>
      <c r="R20" s="1228"/>
      <c r="S20" s="1228"/>
      <c r="T20" s="1229"/>
      <c r="U20" s="1227">
        <v>516863</v>
      </c>
      <c r="V20" s="1228"/>
      <c r="W20" s="1228"/>
      <c r="X20" s="1229"/>
      <c r="Y20" s="1227">
        <v>69930</v>
      </c>
      <c r="Z20" s="1228"/>
      <c r="AA20" s="1228"/>
      <c r="AB20" s="1229"/>
      <c r="AC20" s="1227">
        <v>88431</v>
      </c>
      <c r="AD20" s="1228"/>
      <c r="AE20" s="1228"/>
      <c r="AF20" s="1229"/>
      <c r="AG20" s="1227"/>
      <c r="AH20" s="1228"/>
      <c r="AI20" s="1228"/>
      <c r="AJ20" s="1229"/>
      <c r="AK20" s="1227"/>
      <c r="AL20" s="1228"/>
      <c r="AM20" s="1228"/>
      <c r="AN20" s="1229"/>
      <c r="AO20" s="1227"/>
      <c r="AP20" s="1228"/>
      <c r="AQ20" s="1228"/>
      <c r="AR20" s="1229"/>
      <c r="AS20" s="1227"/>
      <c r="AT20" s="1228"/>
      <c r="AU20" s="1228"/>
      <c r="AV20" s="1229"/>
      <c r="AW20" s="1227">
        <f t="shared" si="0"/>
        <v>675224</v>
      </c>
      <c r="AX20" s="1228"/>
      <c r="AY20" s="1228"/>
      <c r="AZ20" s="1229"/>
    </row>
    <row r="21" spans="1:52" ht="30" customHeight="1">
      <c r="A21" s="1230" t="s">
        <v>895</v>
      </c>
      <c r="B21" s="1231"/>
      <c r="C21" s="1231"/>
      <c r="D21" s="1231"/>
      <c r="E21" s="1231"/>
      <c r="F21" s="1231"/>
      <c r="G21" s="1231"/>
      <c r="H21" s="1231"/>
      <c r="I21" s="1231"/>
      <c r="J21" s="1231"/>
      <c r="K21" s="1231"/>
      <c r="L21" s="1231"/>
      <c r="M21" s="1231"/>
      <c r="N21" s="1231"/>
      <c r="O21" s="1231"/>
      <c r="P21" s="1226" t="s">
        <v>1503</v>
      </c>
      <c r="Q21" s="1227"/>
      <c r="R21" s="1228"/>
      <c r="S21" s="1228"/>
      <c r="T21" s="1229"/>
      <c r="U21" s="1227"/>
      <c r="V21" s="1228"/>
      <c r="W21" s="1228"/>
      <c r="X21" s="1229"/>
      <c r="Y21" s="1227">
        <v>801400</v>
      </c>
      <c r="Z21" s="1228"/>
      <c r="AA21" s="1228"/>
      <c r="AB21" s="1229"/>
      <c r="AC21" s="1227"/>
      <c r="AD21" s="1228"/>
      <c r="AE21" s="1228"/>
      <c r="AF21" s="1229"/>
      <c r="AG21" s="1227"/>
      <c r="AH21" s="1228"/>
      <c r="AI21" s="1228"/>
      <c r="AJ21" s="1229"/>
      <c r="AK21" s="1227"/>
      <c r="AL21" s="1228"/>
      <c r="AM21" s="1228"/>
      <c r="AN21" s="1229"/>
      <c r="AO21" s="1227"/>
      <c r="AP21" s="1228"/>
      <c r="AQ21" s="1228"/>
      <c r="AR21" s="1229"/>
      <c r="AS21" s="1227"/>
      <c r="AT21" s="1228"/>
      <c r="AU21" s="1228"/>
      <c r="AV21" s="1229"/>
      <c r="AW21" s="1227">
        <f t="shared" si="0"/>
        <v>801400</v>
      </c>
      <c r="AX21" s="1228"/>
      <c r="AY21" s="1228"/>
      <c r="AZ21" s="1229"/>
    </row>
    <row r="22" spans="1:52" ht="19.5" customHeight="1">
      <c r="A22" s="1224" t="s">
        <v>896</v>
      </c>
      <c r="B22" s="1225"/>
      <c r="C22" s="1225"/>
      <c r="D22" s="1225"/>
      <c r="E22" s="1225"/>
      <c r="F22" s="1225"/>
      <c r="G22" s="1225"/>
      <c r="H22" s="1225"/>
      <c r="I22" s="1225"/>
      <c r="J22" s="1225"/>
      <c r="K22" s="1225"/>
      <c r="L22" s="1225"/>
      <c r="M22" s="1225"/>
      <c r="N22" s="1225"/>
      <c r="O22" s="1225"/>
      <c r="P22" s="1226" t="s">
        <v>1505</v>
      </c>
      <c r="Q22" s="1227"/>
      <c r="R22" s="1228"/>
      <c r="S22" s="1228"/>
      <c r="T22" s="1229"/>
      <c r="U22" s="1227">
        <v>1200</v>
      </c>
      <c r="V22" s="1228"/>
      <c r="W22" s="1228"/>
      <c r="X22" s="1229"/>
      <c r="Y22" s="1227">
        <v>250000</v>
      </c>
      <c r="Z22" s="1228"/>
      <c r="AA22" s="1228"/>
      <c r="AB22" s="1229"/>
      <c r="AC22" s="1227"/>
      <c r="AD22" s="1228"/>
      <c r="AE22" s="1228"/>
      <c r="AF22" s="1229"/>
      <c r="AG22" s="1227"/>
      <c r="AH22" s="1228"/>
      <c r="AI22" s="1228"/>
      <c r="AJ22" s="1229"/>
      <c r="AK22" s="1227"/>
      <c r="AL22" s="1228"/>
      <c r="AM22" s="1228"/>
      <c r="AN22" s="1229"/>
      <c r="AO22" s="1227"/>
      <c r="AP22" s="1228"/>
      <c r="AQ22" s="1228"/>
      <c r="AR22" s="1229"/>
      <c r="AS22" s="1227"/>
      <c r="AT22" s="1228"/>
      <c r="AU22" s="1228"/>
      <c r="AV22" s="1229"/>
      <c r="AW22" s="1227">
        <f t="shared" si="0"/>
        <v>251200</v>
      </c>
      <c r="AX22" s="1228"/>
      <c r="AY22" s="1228"/>
      <c r="AZ22" s="1229"/>
    </row>
    <row r="23" spans="1:52" ht="19.5" customHeight="1">
      <c r="A23" s="1224" t="s">
        <v>897</v>
      </c>
      <c r="B23" s="1225"/>
      <c r="C23" s="1225"/>
      <c r="D23" s="1225"/>
      <c r="E23" s="1225"/>
      <c r="F23" s="1225"/>
      <c r="G23" s="1225"/>
      <c r="H23" s="1225"/>
      <c r="I23" s="1225"/>
      <c r="J23" s="1225"/>
      <c r="K23" s="1225"/>
      <c r="L23" s="1225"/>
      <c r="M23" s="1225"/>
      <c r="N23" s="1225"/>
      <c r="O23" s="1225"/>
      <c r="P23" s="1226" t="s">
        <v>1507</v>
      </c>
      <c r="Q23" s="1227"/>
      <c r="R23" s="1228"/>
      <c r="S23" s="1228"/>
      <c r="T23" s="1229"/>
      <c r="U23" s="1227"/>
      <c r="V23" s="1228"/>
      <c r="W23" s="1228"/>
      <c r="X23" s="1229"/>
      <c r="Y23" s="1227"/>
      <c r="Z23" s="1228"/>
      <c r="AA23" s="1228"/>
      <c r="AB23" s="1229"/>
      <c r="AC23" s="1227"/>
      <c r="AD23" s="1228"/>
      <c r="AE23" s="1228"/>
      <c r="AF23" s="1229"/>
      <c r="AG23" s="1227">
        <v>12654655</v>
      </c>
      <c r="AH23" s="1228"/>
      <c r="AI23" s="1228"/>
      <c r="AJ23" s="1229"/>
      <c r="AK23" s="1227"/>
      <c r="AL23" s="1228"/>
      <c r="AM23" s="1228"/>
      <c r="AN23" s="1229"/>
      <c r="AO23" s="1227"/>
      <c r="AP23" s="1228"/>
      <c r="AQ23" s="1228"/>
      <c r="AR23" s="1229"/>
      <c r="AS23" s="1227"/>
      <c r="AT23" s="1228"/>
      <c r="AU23" s="1228"/>
      <c r="AV23" s="1229"/>
      <c r="AW23" s="1227">
        <f t="shared" si="0"/>
        <v>12654655</v>
      </c>
      <c r="AX23" s="1228"/>
      <c r="AY23" s="1228"/>
      <c r="AZ23" s="1229"/>
    </row>
    <row r="24" spans="1:52" ht="26.25" customHeight="1">
      <c r="A24" s="1235" t="s">
        <v>898</v>
      </c>
      <c r="B24" s="1236"/>
      <c r="C24" s="1236"/>
      <c r="D24" s="1236"/>
      <c r="E24" s="1236"/>
      <c r="F24" s="1236"/>
      <c r="G24" s="1236"/>
      <c r="H24" s="1236"/>
      <c r="I24" s="1236"/>
      <c r="J24" s="1236"/>
      <c r="K24" s="1236"/>
      <c r="L24" s="1236"/>
      <c r="M24" s="1236"/>
      <c r="N24" s="1236"/>
      <c r="O24" s="1237"/>
      <c r="P24" s="1226" t="s">
        <v>1509</v>
      </c>
      <c r="Q24" s="1238" t="s">
        <v>1853</v>
      </c>
      <c r="R24" s="1239"/>
      <c r="S24" s="1239"/>
      <c r="T24" s="1240"/>
      <c r="U24" s="1238" t="s">
        <v>1853</v>
      </c>
      <c r="V24" s="1239"/>
      <c r="W24" s="1239"/>
      <c r="X24" s="1240"/>
      <c r="Y24" s="1238" t="s">
        <v>1853</v>
      </c>
      <c r="Z24" s="1239"/>
      <c r="AA24" s="1239"/>
      <c r="AB24" s="1240"/>
      <c r="AC24" s="1238" t="s">
        <v>1853</v>
      </c>
      <c r="AD24" s="1239"/>
      <c r="AE24" s="1239"/>
      <c r="AF24" s="1240"/>
      <c r="AG24" s="1238" t="s">
        <v>1853</v>
      </c>
      <c r="AH24" s="1239"/>
      <c r="AI24" s="1239"/>
      <c r="AJ24" s="1240"/>
      <c r="AK24" s="1238" t="s">
        <v>1853</v>
      </c>
      <c r="AL24" s="1239"/>
      <c r="AM24" s="1239"/>
      <c r="AN24" s="1240"/>
      <c r="AO24" s="1238" t="s">
        <v>1853</v>
      </c>
      <c r="AP24" s="1239"/>
      <c r="AQ24" s="1239"/>
      <c r="AR24" s="1240"/>
      <c r="AS24" s="1238" t="s">
        <v>1853</v>
      </c>
      <c r="AT24" s="1239"/>
      <c r="AU24" s="1239"/>
      <c r="AV24" s="1240"/>
      <c r="AW24" s="1238" t="s">
        <v>1853</v>
      </c>
      <c r="AX24" s="1239"/>
      <c r="AY24" s="1239"/>
      <c r="AZ24" s="1240"/>
    </row>
    <row r="25" spans="1:52" ht="26.25" customHeight="1">
      <c r="A25" s="1235" t="s">
        <v>899</v>
      </c>
      <c r="B25" s="1236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7"/>
      <c r="P25" s="1226" t="s">
        <v>1511</v>
      </c>
      <c r="Q25" s="1238" t="s">
        <v>1853</v>
      </c>
      <c r="R25" s="1239"/>
      <c r="S25" s="1239"/>
      <c r="T25" s="1240"/>
      <c r="U25" s="1238" t="s">
        <v>1853</v>
      </c>
      <c r="V25" s="1239"/>
      <c r="W25" s="1239"/>
      <c r="X25" s="1240"/>
      <c r="Y25" s="1238" t="s">
        <v>1853</v>
      </c>
      <c r="Z25" s="1239"/>
      <c r="AA25" s="1239"/>
      <c r="AB25" s="1240"/>
      <c r="AC25" s="1238" t="s">
        <v>1853</v>
      </c>
      <c r="AD25" s="1239"/>
      <c r="AE25" s="1239"/>
      <c r="AF25" s="1240"/>
      <c r="AG25" s="1238" t="s">
        <v>1853</v>
      </c>
      <c r="AH25" s="1239"/>
      <c r="AI25" s="1239"/>
      <c r="AJ25" s="1240"/>
      <c r="AK25" s="1238" t="s">
        <v>1853</v>
      </c>
      <c r="AL25" s="1239"/>
      <c r="AM25" s="1239"/>
      <c r="AN25" s="1240"/>
      <c r="AO25" s="1238" t="s">
        <v>1853</v>
      </c>
      <c r="AP25" s="1239"/>
      <c r="AQ25" s="1239"/>
      <c r="AR25" s="1240"/>
      <c r="AS25" s="1238" t="s">
        <v>1853</v>
      </c>
      <c r="AT25" s="1239"/>
      <c r="AU25" s="1239"/>
      <c r="AV25" s="1240"/>
      <c r="AW25" s="1238" t="s">
        <v>1853</v>
      </c>
      <c r="AX25" s="1239"/>
      <c r="AY25" s="1239"/>
      <c r="AZ25" s="1240"/>
    </row>
    <row r="26" spans="1:52" ht="38.25" customHeight="1">
      <c r="A26" s="1235" t="s">
        <v>900</v>
      </c>
      <c r="B26" s="1236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7"/>
      <c r="P26" s="1226" t="s">
        <v>1513</v>
      </c>
      <c r="Q26" s="1238" t="s">
        <v>1853</v>
      </c>
      <c r="R26" s="1239"/>
      <c r="S26" s="1239"/>
      <c r="T26" s="1240"/>
      <c r="U26" s="1238" t="s">
        <v>1853</v>
      </c>
      <c r="V26" s="1239"/>
      <c r="W26" s="1239"/>
      <c r="X26" s="1240"/>
      <c r="Y26" s="1238" t="s">
        <v>1853</v>
      </c>
      <c r="Z26" s="1239"/>
      <c r="AA26" s="1239"/>
      <c r="AB26" s="1240"/>
      <c r="AC26" s="1238" t="s">
        <v>1853</v>
      </c>
      <c r="AD26" s="1239"/>
      <c r="AE26" s="1239"/>
      <c r="AF26" s="1240"/>
      <c r="AG26" s="1238" t="s">
        <v>1853</v>
      </c>
      <c r="AH26" s="1239"/>
      <c r="AI26" s="1239"/>
      <c r="AJ26" s="1240"/>
      <c r="AK26" s="1238" t="s">
        <v>1853</v>
      </c>
      <c r="AL26" s="1239"/>
      <c r="AM26" s="1239"/>
      <c r="AN26" s="1240"/>
      <c r="AO26" s="1238" t="s">
        <v>1853</v>
      </c>
      <c r="AP26" s="1239"/>
      <c r="AQ26" s="1239"/>
      <c r="AR26" s="1240"/>
      <c r="AS26" s="1238" t="s">
        <v>1853</v>
      </c>
      <c r="AT26" s="1239"/>
      <c r="AU26" s="1239"/>
      <c r="AV26" s="1240"/>
      <c r="AW26" s="1238" t="s">
        <v>1853</v>
      </c>
      <c r="AX26" s="1239"/>
      <c r="AY26" s="1239"/>
      <c r="AZ26" s="1240"/>
    </row>
    <row r="27" spans="1:52" ht="29.25" customHeight="1">
      <c r="A27" s="1235" t="s">
        <v>901</v>
      </c>
      <c r="B27" s="1236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7"/>
      <c r="P27" s="1226" t="s">
        <v>1515</v>
      </c>
      <c r="Q27" s="1238" t="s">
        <v>1853</v>
      </c>
      <c r="R27" s="1239"/>
      <c r="S27" s="1239"/>
      <c r="T27" s="1240"/>
      <c r="U27" s="1238" t="s">
        <v>1853</v>
      </c>
      <c r="V27" s="1239"/>
      <c r="W27" s="1239"/>
      <c r="X27" s="1240"/>
      <c r="Y27" s="1238" t="s">
        <v>1853</v>
      </c>
      <c r="Z27" s="1239"/>
      <c r="AA27" s="1239"/>
      <c r="AB27" s="1240"/>
      <c r="AC27" s="1238" t="s">
        <v>1853</v>
      </c>
      <c r="AD27" s="1239"/>
      <c r="AE27" s="1239"/>
      <c r="AF27" s="1240"/>
      <c r="AG27" s="1238" t="s">
        <v>1853</v>
      </c>
      <c r="AH27" s="1239"/>
      <c r="AI27" s="1239"/>
      <c r="AJ27" s="1240"/>
      <c r="AK27" s="1238" t="s">
        <v>1853</v>
      </c>
      <c r="AL27" s="1239"/>
      <c r="AM27" s="1239"/>
      <c r="AN27" s="1240"/>
      <c r="AO27" s="1238" t="s">
        <v>1853</v>
      </c>
      <c r="AP27" s="1239"/>
      <c r="AQ27" s="1239"/>
      <c r="AR27" s="1240"/>
      <c r="AS27" s="1238" t="s">
        <v>1853</v>
      </c>
      <c r="AT27" s="1239"/>
      <c r="AU27" s="1239"/>
      <c r="AV27" s="1240"/>
      <c r="AW27" s="1238" t="s">
        <v>1853</v>
      </c>
      <c r="AX27" s="1239"/>
      <c r="AY27" s="1239"/>
      <c r="AZ27" s="1240"/>
    </row>
    <row r="28" spans="1:52" ht="26.25" customHeight="1">
      <c r="A28" s="1241" t="s">
        <v>902</v>
      </c>
      <c r="B28" s="1242"/>
      <c r="C28" s="1242"/>
      <c r="D28" s="1242"/>
      <c r="E28" s="1242"/>
      <c r="F28" s="1242"/>
      <c r="G28" s="1242"/>
      <c r="H28" s="1242"/>
      <c r="I28" s="1242"/>
      <c r="J28" s="1242"/>
      <c r="K28" s="1242"/>
      <c r="L28" s="1242"/>
      <c r="M28" s="1242"/>
      <c r="N28" s="1242"/>
      <c r="O28" s="1243"/>
      <c r="P28" s="1226" t="s">
        <v>1517</v>
      </c>
      <c r="Q28" s="1238" t="s">
        <v>1853</v>
      </c>
      <c r="R28" s="1239"/>
      <c r="S28" s="1239"/>
      <c r="T28" s="1240"/>
      <c r="U28" s="1238" t="s">
        <v>1853</v>
      </c>
      <c r="V28" s="1239"/>
      <c r="W28" s="1239"/>
      <c r="X28" s="1240"/>
      <c r="Y28" s="1238" t="s">
        <v>1853</v>
      </c>
      <c r="Z28" s="1239"/>
      <c r="AA28" s="1239"/>
      <c r="AB28" s="1240"/>
      <c r="AC28" s="1238" t="s">
        <v>1853</v>
      </c>
      <c r="AD28" s="1239"/>
      <c r="AE28" s="1239"/>
      <c r="AF28" s="1240"/>
      <c r="AG28" s="1238" t="s">
        <v>1853</v>
      </c>
      <c r="AH28" s="1239"/>
      <c r="AI28" s="1239"/>
      <c r="AJ28" s="1240"/>
      <c r="AK28" s="1238" t="s">
        <v>1853</v>
      </c>
      <c r="AL28" s="1239"/>
      <c r="AM28" s="1239"/>
      <c r="AN28" s="1240"/>
      <c r="AO28" s="1238" t="s">
        <v>1853</v>
      </c>
      <c r="AP28" s="1239"/>
      <c r="AQ28" s="1239"/>
      <c r="AR28" s="1240"/>
      <c r="AS28" s="1238" t="s">
        <v>1853</v>
      </c>
      <c r="AT28" s="1239"/>
      <c r="AU28" s="1239"/>
      <c r="AV28" s="1240"/>
      <c r="AW28" s="1238" t="s">
        <v>1853</v>
      </c>
      <c r="AX28" s="1239"/>
      <c r="AY28" s="1239"/>
      <c r="AZ28" s="1240"/>
    </row>
    <row r="29" spans="1:52" ht="26.25" customHeight="1">
      <c r="A29" s="1241" t="s">
        <v>903</v>
      </c>
      <c r="B29" s="1242"/>
      <c r="C29" s="1242"/>
      <c r="D29" s="1242"/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3"/>
      <c r="P29" s="1226" t="s">
        <v>1519</v>
      </c>
      <c r="Q29" s="1238" t="s">
        <v>1853</v>
      </c>
      <c r="R29" s="1239"/>
      <c r="S29" s="1239"/>
      <c r="T29" s="1240"/>
      <c r="U29" s="1238" t="s">
        <v>1853</v>
      </c>
      <c r="V29" s="1239"/>
      <c r="W29" s="1239"/>
      <c r="X29" s="1240"/>
      <c r="Y29" s="1238" t="s">
        <v>1853</v>
      </c>
      <c r="Z29" s="1239"/>
      <c r="AA29" s="1239"/>
      <c r="AB29" s="1240"/>
      <c r="AC29" s="1238" t="s">
        <v>1853</v>
      </c>
      <c r="AD29" s="1239"/>
      <c r="AE29" s="1239"/>
      <c r="AF29" s="1240"/>
      <c r="AG29" s="1238" t="s">
        <v>1853</v>
      </c>
      <c r="AH29" s="1239"/>
      <c r="AI29" s="1239"/>
      <c r="AJ29" s="1240"/>
      <c r="AK29" s="1238" t="s">
        <v>1853</v>
      </c>
      <c r="AL29" s="1239"/>
      <c r="AM29" s="1239"/>
      <c r="AN29" s="1240"/>
      <c r="AO29" s="1238" t="s">
        <v>1853</v>
      </c>
      <c r="AP29" s="1239"/>
      <c r="AQ29" s="1239"/>
      <c r="AR29" s="1240"/>
      <c r="AS29" s="1238" t="s">
        <v>1853</v>
      </c>
      <c r="AT29" s="1239"/>
      <c r="AU29" s="1239"/>
      <c r="AV29" s="1240"/>
      <c r="AW29" s="1238" t="s">
        <v>1853</v>
      </c>
      <c r="AX29" s="1239"/>
      <c r="AY29" s="1239"/>
      <c r="AZ29" s="1240"/>
    </row>
    <row r="30" spans="1:52" ht="26.25" customHeight="1">
      <c r="A30" s="1241" t="s">
        <v>904</v>
      </c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3"/>
      <c r="P30" s="1226" t="s">
        <v>1521</v>
      </c>
      <c r="Q30" s="1238" t="s">
        <v>1853</v>
      </c>
      <c r="R30" s="1239"/>
      <c r="S30" s="1239"/>
      <c r="T30" s="1240"/>
      <c r="U30" s="1238" t="s">
        <v>1853</v>
      </c>
      <c r="V30" s="1239"/>
      <c r="W30" s="1239"/>
      <c r="X30" s="1240"/>
      <c r="Y30" s="1238" t="s">
        <v>1853</v>
      </c>
      <c r="Z30" s="1239"/>
      <c r="AA30" s="1239"/>
      <c r="AB30" s="1240"/>
      <c r="AC30" s="1238" t="s">
        <v>1853</v>
      </c>
      <c r="AD30" s="1239"/>
      <c r="AE30" s="1239"/>
      <c r="AF30" s="1240"/>
      <c r="AG30" s="1238" t="s">
        <v>1853</v>
      </c>
      <c r="AH30" s="1239"/>
      <c r="AI30" s="1239"/>
      <c r="AJ30" s="1240"/>
      <c r="AK30" s="1238" t="s">
        <v>1853</v>
      </c>
      <c r="AL30" s="1239"/>
      <c r="AM30" s="1239"/>
      <c r="AN30" s="1240"/>
      <c r="AO30" s="1238" t="s">
        <v>1853</v>
      </c>
      <c r="AP30" s="1239"/>
      <c r="AQ30" s="1239"/>
      <c r="AR30" s="1240"/>
      <c r="AS30" s="1238" t="s">
        <v>1853</v>
      </c>
      <c r="AT30" s="1239"/>
      <c r="AU30" s="1239"/>
      <c r="AV30" s="1240"/>
      <c r="AW30" s="1238" t="s">
        <v>1853</v>
      </c>
      <c r="AX30" s="1239"/>
      <c r="AY30" s="1239"/>
      <c r="AZ30" s="1240"/>
    </row>
    <row r="31" spans="1:52" ht="26.25" customHeight="1">
      <c r="A31" s="1241" t="s">
        <v>905</v>
      </c>
      <c r="B31" s="1242"/>
      <c r="C31" s="1242"/>
      <c r="D31" s="1242"/>
      <c r="E31" s="1242"/>
      <c r="F31" s="1242"/>
      <c r="G31" s="1242"/>
      <c r="H31" s="1242"/>
      <c r="I31" s="1242"/>
      <c r="J31" s="1242"/>
      <c r="K31" s="1242"/>
      <c r="L31" s="1242"/>
      <c r="M31" s="1242"/>
      <c r="N31" s="1242"/>
      <c r="O31" s="1243"/>
      <c r="P31" s="1226" t="s">
        <v>1581</v>
      </c>
      <c r="Q31" s="1238" t="s">
        <v>1853</v>
      </c>
      <c r="R31" s="1239"/>
      <c r="S31" s="1239"/>
      <c r="T31" s="1240"/>
      <c r="U31" s="1238" t="s">
        <v>1853</v>
      </c>
      <c r="V31" s="1239"/>
      <c r="W31" s="1239"/>
      <c r="X31" s="1240"/>
      <c r="Y31" s="1238" t="s">
        <v>1853</v>
      </c>
      <c r="Z31" s="1239"/>
      <c r="AA31" s="1239"/>
      <c r="AB31" s="1240"/>
      <c r="AC31" s="1238" t="s">
        <v>1853</v>
      </c>
      <c r="AD31" s="1239"/>
      <c r="AE31" s="1239"/>
      <c r="AF31" s="1240"/>
      <c r="AG31" s="1238" t="s">
        <v>1853</v>
      </c>
      <c r="AH31" s="1239"/>
      <c r="AI31" s="1239"/>
      <c r="AJ31" s="1240"/>
      <c r="AK31" s="1238" t="s">
        <v>1853</v>
      </c>
      <c r="AL31" s="1239"/>
      <c r="AM31" s="1239"/>
      <c r="AN31" s="1240"/>
      <c r="AO31" s="1238" t="s">
        <v>1853</v>
      </c>
      <c r="AP31" s="1239"/>
      <c r="AQ31" s="1239"/>
      <c r="AR31" s="1240"/>
      <c r="AS31" s="1238" t="s">
        <v>1853</v>
      </c>
      <c r="AT31" s="1239"/>
      <c r="AU31" s="1239"/>
      <c r="AV31" s="1240"/>
      <c r="AW31" s="1238" t="s">
        <v>1853</v>
      </c>
      <c r="AX31" s="1239"/>
      <c r="AY31" s="1239"/>
      <c r="AZ31" s="1240"/>
    </row>
    <row r="32" spans="1:52" ht="26.25" customHeight="1">
      <c r="A32" s="1241" t="s">
        <v>906</v>
      </c>
      <c r="B32" s="1242"/>
      <c r="C32" s="1242"/>
      <c r="D32" s="1242"/>
      <c r="E32" s="1242"/>
      <c r="F32" s="1242"/>
      <c r="G32" s="1242"/>
      <c r="H32" s="1242"/>
      <c r="I32" s="1242"/>
      <c r="J32" s="1242"/>
      <c r="K32" s="1242"/>
      <c r="L32" s="1242"/>
      <c r="M32" s="1242"/>
      <c r="N32" s="1242"/>
      <c r="O32" s="1243"/>
      <c r="P32" s="1226" t="s">
        <v>1583</v>
      </c>
      <c r="Q32" s="1238" t="s">
        <v>1853</v>
      </c>
      <c r="R32" s="1239"/>
      <c r="S32" s="1239"/>
      <c r="T32" s="1240"/>
      <c r="U32" s="1238" t="s">
        <v>1853</v>
      </c>
      <c r="V32" s="1239"/>
      <c r="W32" s="1239"/>
      <c r="X32" s="1240"/>
      <c r="Y32" s="1238" t="s">
        <v>1853</v>
      </c>
      <c r="Z32" s="1239"/>
      <c r="AA32" s="1239"/>
      <c r="AB32" s="1240"/>
      <c r="AC32" s="1238" t="s">
        <v>1853</v>
      </c>
      <c r="AD32" s="1239"/>
      <c r="AE32" s="1239"/>
      <c r="AF32" s="1240"/>
      <c r="AG32" s="1238" t="s">
        <v>1853</v>
      </c>
      <c r="AH32" s="1239"/>
      <c r="AI32" s="1239"/>
      <c r="AJ32" s="1240"/>
      <c r="AK32" s="1238" t="s">
        <v>1853</v>
      </c>
      <c r="AL32" s="1239"/>
      <c r="AM32" s="1239"/>
      <c r="AN32" s="1240"/>
      <c r="AO32" s="1238" t="s">
        <v>1853</v>
      </c>
      <c r="AP32" s="1239"/>
      <c r="AQ32" s="1239"/>
      <c r="AR32" s="1240"/>
      <c r="AS32" s="1238" t="s">
        <v>1853</v>
      </c>
      <c r="AT32" s="1239"/>
      <c r="AU32" s="1239"/>
      <c r="AV32" s="1240"/>
      <c r="AW32" s="1238" t="s">
        <v>1853</v>
      </c>
      <c r="AX32" s="1239"/>
      <c r="AY32" s="1239"/>
      <c r="AZ32" s="1240"/>
    </row>
    <row r="33" spans="1:52" s="1250" customFormat="1" ht="24.75" customHeight="1">
      <c r="A33" s="1244" t="s">
        <v>852</v>
      </c>
      <c r="B33" s="1245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6" t="s">
        <v>1585</v>
      </c>
      <c r="Q33" s="1247">
        <v>0</v>
      </c>
      <c r="R33" s="1248"/>
      <c r="S33" s="1248"/>
      <c r="T33" s="1249"/>
      <c r="U33" s="1247">
        <v>0</v>
      </c>
      <c r="V33" s="1248"/>
      <c r="W33" s="1248"/>
      <c r="X33" s="1249"/>
      <c r="Y33" s="1247">
        <v>95000</v>
      </c>
      <c r="Z33" s="1248"/>
      <c r="AA33" s="1248"/>
      <c r="AB33" s="1249"/>
      <c r="AC33" s="1247">
        <v>0</v>
      </c>
      <c r="AD33" s="1248"/>
      <c r="AE33" s="1248"/>
      <c r="AF33" s="1249"/>
      <c r="AG33" s="1247">
        <v>0</v>
      </c>
      <c r="AH33" s="1248"/>
      <c r="AI33" s="1248"/>
      <c r="AJ33" s="1249"/>
      <c r="AK33" s="1247">
        <v>3000</v>
      </c>
      <c r="AL33" s="1248"/>
      <c r="AM33" s="1248"/>
      <c r="AN33" s="1249"/>
      <c r="AO33" s="1247">
        <v>0</v>
      </c>
      <c r="AP33" s="1248"/>
      <c r="AQ33" s="1248"/>
      <c r="AR33" s="1249"/>
      <c r="AS33" s="1247">
        <v>0</v>
      </c>
      <c r="AT33" s="1248"/>
      <c r="AU33" s="1248"/>
      <c r="AV33" s="1249"/>
      <c r="AW33" s="1247">
        <f>SUM(Q33:AV33)</f>
        <v>98000</v>
      </c>
      <c r="AX33" s="1248"/>
      <c r="AY33" s="1248"/>
      <c r="AZ33" s="1249"/>
    </row>
    <row r="34" spans="1:52" ht="25.5" customHeight="1">
      <c r="A34" s="1251" t="s">
        <v>907</v>
      </c>
      <c r="B34" s="1252"/>
      <c r="C34" s="1252"/>
      <c r="D34" s="1252"/>
      <c r="E34" s="1252"/>
      <c r="F34" s="1252"/>
      <c r="G34" s="1252"/>
      <c r="H34" s="1252"/>
      <c r="I34" s="1252"/>
      <c r="J34" s="1252"/>
      <c r="K34" s="1252"/>
      <c r="L34" s="1252"/>
      <c r="M34" s="1252"/>
      <c r="N34" s="1252"/>
      <c r="O34" s="1252"/>
      <c r="P34" s="1226" t="s">
        <v>1587</v>
      </c>
      <c r="Q34" s="1227"/>
      <c r="R34" s="1228"/>
      <c r="S34" s="1228"/>
      <c r="T34" s="1229"/>
      <c r="U34" s="1227"/>
      <c r="V34" s="1228"/>
      <c r="W34" s="1228"/>
      <c r="X34" s="1229"/>
      <c r="Y34" s="1227"/>
      <c r="Z34" s="1228"/>
      <c r="AA34" s="1228"/>
      <c r="AB34" s="1229"/>
      <c r="AC34" s="1227"/>
      <c r="AD34" s="1228"/>
      <c r="AE34" s="1228"/>
      <c r="AF34" s="1229"/>
      <c r="AG34" s="1227"/>
      <c r="AH34" s="1228"/>
      <c r="AI34" s="1228"/>
      <c r="AJ34" s="1229"/>
      <c r="AK34" s="1227"/>
      <c r="AL34" s="1228"/>
      <c r="AM34" s="1228"/>
      <c r="AN34" s="1229"/>
      <c r="AO34" s="1227"/>
      <c r="AP34" s="1228"/>
      <c r="AQ34" s="1228"/>
      <c r="AR34" s="1229"/>
      <c r="AS34" s="1227"/>
      <c r="AT34" s="1228"/>
      <c r="AU34" s="1228"/>
      <c r="AV34" s="1229"/>
      <c r="AW34" s="1227"/>
      <c r="AX34" s="1228"/>
      <c r="AY34" s="1228"/>
      <c r="AZ34" s="1229"/>
    </row>
    <row r="35" spans="1:52" s="1250" customFormat="1" ht="26.25" customHeight="1">
      <c r="A35" s="1253" t="s">
        <v>853</v>
      </c>
      <c r="B35" s="1253"/>
      <c r="C35" s="1253"/>
      <c r="D35" s="1253"/>
      <c r="E35" s="1253"/>
      <c r="F35" s="1253"/>
      <c r="G35" s="1253"/>
      <c r="H35" s="1253"/>
      <c r="I35" s="1253"/>
      <c r="J35" s="1253"/>
      <c r="K35" s="1253"/>
      <c r="L35" s="1253"/>
      <c r="M35" s="1253"/>
      <c r="N35" s="1253"/>
      <c r="O35" s="1253"/>
      <c r="P35" s="1246" t="s">
        <v>1589</v>
      </c>
      <c r="Q35" s="1247">
        <f>SUM(Q33+Q34)</f>
        <v>0</v>
      </c>
      <c r="R35" s="1248"/>
      <c r="S35" s="1248"/>
      <c r="T35" s="1249"/>
      <c r="U35" s="1247">
        <f>SUM(U33+U34)</f>
        <v>0</v>
      </c>
      <c r="V35" s="1248"/>
      <c r="W35" s="1248"/>
      <c r="X35" s="1249"/>
      <c r="Y35" s="1247">
        <f>SUM(Y33+Y34)</f>
        <v>95000</v>
      </c>
      <c r="Z35" s="1248"/>
      <c r="AA35" s="1248"/>
      <c r="AB35" s="1249"/>
      <c r="AC35" s="1247">
        <f>SUM(AC33+AC34)</f>
        <v>0</v>
      </c>
      <c r="AD35" s="1248"/>
      <c r="AE35" s="1248"/>
      <c r="AF35" s="1249"/>
      <c r="AG35" s="1247">
        <f>SUM(AG33+AG34)</f>
        <v>0</v>
      </c>
      <c r="AH35" s="1248"/>
      <c r="AI35" s="1248"/>
      <c r="AJ35" s="1249"/>
      <c r="AK35" s="1247">
        <f>SUM(AK33+AK34)</f>
        <v>3000</v>
      </c>
      <c r="AL35" s="1248"/>
      <c r="AM35" s="1248"/>
      <c r="AN35" s="1249"/>
      <c r="AO35" s="1247">
        <f>SUM(AO33+AO34)</f>
        <v>0</v>
      </c>
      <c r="AP35" s="1248"/>
      <c r="AQ35" s="1248"/>
      <c r="AR35" s="1249"/>
      <c r="AS35" s="1247">
        <f>SUM(AS33+AS34)</f>
        <v>0</v>
      </c>
      <c r="AT35" s="1248"/>
      <c r="AU35" s="1248"/>
      <c r="AV35" s="1249"/>
      <c r="AW35" s="1247">
        <f>SUM(AW33+AW34)</f>
        <v>98000</v>
      </c>
      <c r="AX35" s="1248"/>
      <c r="AY35" s="1248"/>
      <c r="AZ35" s="1249"/>
    </row>
    <row r="36" spans="1:52" ht="25.5" customHeight="1">
      <c r="A36" s="1230" t="s">
        <v>908</v>
      </c>
      <c r="B36" s="1231"/>
      <c r="C36" s="1231"/>
      <c r="D36" s="1231"/>
      <c r="E36" s="1231"/>
      <c r="F36" s="1231"/>
      <c r="G36" s="1231"/>
      <c r="H36" s="1231"/>
      <c r="I36" s="1231"/>
      <c r="J36" s="1231"/>
      <c r="K36" s="1231"/>
      <c r="L36" s="1231"/>
      <c r="M36" s="1231"/>
      <c r="N36" s="1231"/>
      <c r="O36" s="1231"/>
      <c r="P36" s="1226" t="s">
        <v>1591</v>
      </c>
      <c r="Q36" s="1238" t="s">
        <v>1853</v>
      </c>
      <c r="R36" s="1239"/>
      <c r="S36" s="1239"/>
      <c r="T36" s="1240"/>
      <c r="U36" s="1238" t="s">
        <v>1853</v>
      </c>
      <c r="V36" s="1239"/>
      <c r="W36" s="1239"/>
      <c r="X36" s="1240"/>
      <c r="Y36" s="1238" t="s">
        <v>1853</v>
      </c>
      <c r="Z36" s="1239"/>
      <c r="AA36" s="1239"/>
      <c r="AB36" s="1240"/>
      <c r="AC36" s="1238" t="s">
        <v>1853</v>
      </c>
      <c r="AD36" s="1239"/>
      <c r="AE36" s="1239"/>
      <c r="AF36" s="1240"/>
      <c r="AG36" s="1238" t="s">
        <v>1853</v>
      </c>
      <c r="AH36" s="1239"/>
      <c r="AI36" s="1239"/>
      <c r="AJ36" s="1240"/>
      <c r="AK36" s="1238" t="s">
        <v>1853</v>
      </c>
      <c r="AL36" s="1239"/>
      <c r="AM36" s="1239"/>
      <c r="AN36" s="1240"/>
      <c r="AO36" s="1238" t="s">
        <v>1853</v>
      </c>
      <c r="AP36" s="1239"/>
      <c r="AQ36" s="1239"/>
      <c r="AR36" s="1240"/>
      <c r="AS36" s="1238" t="s">
        <v>1853</v>
      </c>
      <c r="AT36" s="1239"/>
      <c r="AU36" s="1239"/>
      <c r="AV36" s="1240"/>
      <c r="AW36" s="1238" t="s">
        <v>1853</v>
      </c>
      <c r="AX36" s="1239"/>
      <c r="AY36" s="1239"/>
      <c r="AZ36" s="1240"/>
    </row>
    <row r="37" spans="1:52" ht="25.5" customHeight="1">
      <c r="A37" s="1230" t="s">
        <v>909</v>
      </c>
      <c r="B37" s="1231"/>
      <c r="C37" s="1231"/>
      <c r="D37" s="1231"/>
      <c r="E37" s="1231"/>
      <c r="F37" s="1231"/>
      <c r="G37" s="1231"/>
      <c r="H37" s="1231"/>
      <c r="I37" s="1231"/>
      <c r="J37" s="1231"/>
      <c r="K37" s="1231"/>
      <c r="L37" s="1231"/>
      <c r="M37" s="1231"/>
      <c r="N37" s="1231"/>
      <c r="O37" s="1231"/>
      <c r="P37" s="1226" t="s">
        <v>1594</v>
      </c>
      <c r="Q37" s="1238" t="s">
        <v>1853</v>
      </c>
      <c r="R37" s="1239"/>
      <c r="S37" s="1239"/>
      <c r="T37" s="1240"/>
      <c r="U37" s="1238" t="s">
        <v>1853</v>
      </c>
      <c r="V37" s="1239"/>
      <c r="W37" s="1239"/>
      <c r="X37" s="1240"/>
      <c r="Y37" s="1238" t="s">
        <v>1853</v>
      </c>
      <c r="Z37" s="1239"/>
      <c r="AA37" s="1239"/>
      <c r="AB37" s="1240"/>
      <c r="AC37" s="1238" t="s">
        <v>1853</v>
      </c>
      <c r="AD37" s="1239"/>
      <c r="AE37" s="1239"/>
      <c r="AF37" s="1240"/>
      <c r="AG37" s="1238" t="s">
        <v>1853</v>
      </c>
      <c r="AH37" s="1239"/>
      <c r="AI37" s="1239"/>
      <c r="AJ37" s="1240"/>
      <c r="AK37" s="1238" t="s">
        <v>1853</v>
      </c>
      <c r="AL37" s="1239"/>
      <c r="AM37" s="1239"/>
      <c r="AN37" s="1240"/>
      <c r="AO37" s="1238" t="s">
        <v>1853</v>
      </c>
      <c r="AP37" s="1239"/>
      <c r="AQ37" s="1239"/>
      <c r="AR37" s="1240"/>
      <c r="AS37" s="1238" t="s">
        <v>1853</v>
      </c>
      <c r="AT37" s="1239"/>
      <c r="AU37" s="1239"/>
      <c r="AV37" s="1240"/>
      <c r="AW37" s="1238" t="s">
        <v>1853</v>
      </c>
      <c r="AX37" s="1239"/>
      <c r="AY37" s="1239"/>
      <c r="AZ37" s="1240"/>
    </row>
    <row r="38" spans="1:52" ht="37.5" customHeight="1">
      <c r="A38" s="1230" t="s">
        <v>910</v>
      </c>
      <c r="B38" s="1231"/>
      <c r="C38" s="1231"/>
      <c r="D38" s="1231"/>
      <c r="E38" s="1231"/>
      <c r="F38" s="1231"/>
      <c r="G38" s="1231"/>
      <c r="H38" s="1231"/>
      <c r="I38" s="1231"/>
      <c r="J38" s="1231"/>
      <c r="K38" s="1231"/>
      <c r="L38" s="1231"/>
      <c r="M38" s="1231"/>
      <c r="N38" s="1231"/>
      <c r="O38" s="1231"/>
      <c r="P38" s="1226" t="s">
        <v>1596</v>
      </c>
      <c r="Q38" s="1238" t="s">
        <v>1853</v>
      </c>
      <c r="R38" s="1239"/>
      <c r="S38" s="1239"/>
      <c r="T38" s="1240"/>
      <c r="U38" s="1238" t="s">
        <v>1853</v>
      </c>
      <c r="V38" s="1239"/>
      <c r="W38" s="1239"/>
      <c r="X38" s="1240"/>
      <c r="Y38" s="1238" t="s">
        <v>1853</v>
      </c>
      <c r="Z38" s="1239"/>
      <c r="AA38" s="1239"/>
      <c r="AB38" s="1240"/>
      <c r="AC38" s="1238" t="s">
        <v>1853</v>
      </c>
      <c r="AD38" s="1239"/>
      <c r="AE38" s="1239"/>
      <c r="AF38" s="1240"/>
      <c r="AG38" s="1238" t="s">
        <v>1853</v>
      </c>
      <c r="AH38" s="1239"/>
      <c r="AI38" s="1239"/>
      <c r="AJ38" s="1240"/>
      <c r="AK38" s="1238" t="s">
        <v>1853</v>
      </c>
      <c r="AL38" s="1239"/>
      <c r="AM38" s="1239"/>
      <c r="AN38" s="1240"/>
      <c r="AO38" s="1238" t="s">
        <v>1853</v>
      </c>
      <c r="AP38" s="1239"/>
      <c r="AQ38" s="1239"/>
      <c r="AR38" s="1240"/>
      <c r="AS38" s="1238" t="s">
        <v>1853</v>
      </c>
      <c r="AT38" s="1239"/>
      <c r="AU38" s="1239"/>
      <c r="AV38" s="1240"/>
      <c r="AW38" s="1238" t="s">
        <v>1853</v>
      </c>
      <c r="AX38" s="1239"/>
      <c r="AY38" s="1239"/>
      <c r="AZ38" s="1240"/>
    </row>
    <row r="39" spans="1:52" ht="36.75" customHeight="1">
      <c r="A39" s="1230" t="s">
        <v>911</v>
      </c>
      <c r="B39" s="1231"/>
      <c r="C39" s="1231"/>
      <c r="D39" s="1231"/>
      <c r="E39" s="1231"/>
      <c r="F39" s="1231"/>
      <c r="G39" s="1231"/>
      <c r="H39" s="1231"/>
      <c r="I39" s="1231"/>
      <c r="J39" s="1231"/>
      <c r="K39" s="1231"/>
      <c r="L39" s="1231"/>
      <c r="M39" s="1231"/>
      <c r="N39" s="1231"/>
      <c r="O39" s="1231"/>
      <c r="P39" s="1226" t="s">
        <v>1598</v>
      </c>
      <c r="Q39" s="1238" t="s">
        <v>1853</v>
      </c>
      <c r="R39" s="1239"/>
      <c r="S39" s="1239"/>
      <c r="T39" s="1240"/>
      <c r="U39" s="1238" t="s">
        <v>1853</v>
      </c>
      <c r="V39" s="1239"/>
      <c r="W39" s="1239"/>
      <c r="X39" s="1240"/>
      <c r="Y39" s="1238" t="s">
        <v>1853</v>
      </c>
      <c r="Z39" s="1239"/>
      <c r="AA39" s="1239"/>
      <c r="AB39" s="1240"/>
      <c r="AC39" s="1238" t="s">
        <v>1853</v>
      </c>
      <c r="AD39" s="1239"/>
      <c r="AE39" s="1239"/>
      <c r="AF39" s="1240"/>
      <c r="AG39" s="1238" t="s">
        <v>1853</v>
      </c>
      <c r="AH39" s="1239"/>
      <c r="AI39" s="1239"/>
      <c r="AJ39" s="1240"/>
      <c r="AK39" s="1238" t="s">
        <v>1853</v>
      </c>
      <c r="AL39" s="1239"/>
      <c r="AM39" s="1239"/>
      <c r="AN39" s="1240"/>
      <c r="AO39" s="1238" t="s">
        <v>1853</v>
      </c>
      <c r="AP39" s="1239"/>
      <c r="AQ39" s="1239"/>
      <c r="AR39" s="1240"/>
      <c r="AS39" s="1238" t="s">
        <v>1853</v>
      </c>
      <c r="AT39" s="1239"/>
      <c r="AU39" s="1239"/>
      <c r="AV39" s="1240"/>
      <c r="AW39" s="1238" t="s">
        <v>1853</v>
      </c>
      <c r="AX39" s="1239"/>
      <c r="AY39" s="1239"/>
      <c r="AZ39" s="1240"/>
    </row>
    <row r="40" spans="1:52" ht="25.5" customHeight="1">
      <c r="A40" s="1230" t="s">
        <v>912</v>
      </c>
      <c r="B40" s="1231"/>
      <c r="C40" s="1231"/>
      <c r="D40" s="1231"/>
      <c r="E40" s="1231"/>
      <c r="F40" s="1231"/>
      <c r="G40" s="1231"/>
      <c r="H40" s="1231"/>
      <c r="I40" s="1231"/>
      <c r="J40" s="1231"/>
      <c r="K40" s="1231"/>
      <c r="L40" s="1231"/>
      <c r="M40" s="1231"/>
      <c r="N40" s="1231"/>
      <c r="O40" s="1231"/>
      <c r="P40" s="1226" t="s">
        <v>1600</v>
      </c>
      <c r="Q40" s="1238" t="s">
        <v>1853</v>
      </c>
      <c r="R40" s="1239"/>
      <c r="S40" s="1239"/>
      <c r="T40" s="1240"/>
      <c r="U40" s="1238" t="s">
        <v>1853</v>
      </c>
      <c r="V40" s="1239"/>
      <c r="W40" s="1239"/>
      <c r="X40" s="1240"/>
      <c r="Y40" s="1238" t="s">
        <v>1853</v>
      </c>
      <c r="Z40" s="1239"/>
      <c r="AA40" s="1239"/>
      <c r="AB40" s="1240"/>
      <c r="AC40" s="1238" t="s">
        <v>1853</v>
      </c>
      <c r="AD40" s="1239"/>
      <c r="AE40" s="1239"/>
      <c r="AF40" s="1240"/>
      <c r="AG40" s="1238" t="s">
        <v>1853</v>
      </c>
      <c r="AH40" s="1239"/>
      <c r="AI40" s="1239"/>
      <c r="AJ40" s="1240"/>
      <c r="AK40" s="1238" t="s">
        <v>1853</v>
      </c>
      <c r="AL40" s="1239"/>
      <c r="AM40" s="1239"/>
      <c r="AN40" s="1240"/>
      <c r="AO40" s="1238" t="s">
        <v>1853</v>
      </c>
      <c r="AP40" s="1239"/>
      <c r="AQ40" s="1239"/>
      <c r="AR40" s="1240"/>
      <c r="AS40" s="1238" t="s">
        <v>1853</v>
      </c>
      <c r="AT40" s="1239"/>
      <c r="AU40" s="1239"/>
      <c r="AV40" s="1240"/>
      <c r="AW40" s="1238" t="s">
        <v>1853</v>
      </c>
      <c r="AX40" s="1239"/>
      <c r="AY40" s="1239"/>
      <c r="AZ40" s="1240"/>
    </row>
    <row r="41" spans="1:52" ht="25.5" customHeight="1">
      <c r="A41" s="1230" t="s">
        <v>913</v>
      </c>
      <c r="B41" s="1231"/>
      <c r="C41" s="1231"/>
      <c r="D41" s="1231"/>
      <c r="E41" s="1231"/>
      <c r="F41" s="1231"/>
      <c r="G41" s="1231"/>
      <c r="H41" s="1231"/>
      <c r="I41" s="1231"/>
      <c r="J41" s="1231"/>
      <c r="K41" s="1231"/>
      <c r="L41" s="1231"/>
      <c r="M41" s="1231"/>
      <c r="N41" s="1231"/>
      <c r="O41" s="1231"/>
      <c r="P41" s="1226" t="s">
        <v>1602</v>
      </c>
      <c r="Q41" s="1238" t="s">
        <v>1853</v>
      </c>
      <c r="R41" s="1239"/>
      <c r="S41" s="1239"/>
      <c r="T41" s="1240"/>
      <c r="U41" s="1238" t="s">
        <v>1853</v>
      </c>
      <c r="V41" s="1239"/>
      <c r="W41" s="1239"/>
      <c r="X41" s="1240"/>
      <c r="Y41" s="1238" t="s">
        <v>1853</v>
      </c>
      <c r="Z41" s="1239"/>
      <c r="AA41" s="1239"/>
      <c r="AB41" s="1240"/>
      <c r="AC41" s="1238" t="s">
        <v>1853</v>
      </c>
      <c r="AD41" s="1239"/>
      <c r="AE41" s="1239"/>
      <c r="AF41" s="1240"/>
      <c r="AG41" s="1238" t="s">
        <v>1853</v>
      </c>
      <c r="AH41" s="1239"/>
      <c r="AI41" s="1239"/>
      <c r="AJ41" s="1240"/>
      <c r="AK41" s="1238" t="s">
        <v>1853</v>
      </c>
      <c r="AL41" s="1239"/>
      <c r="AM41" s="1239"/>
      <c r="AN41" s="1240"/>
      <c r="AO41" s="1238" t="s">
        <v>1853</v>
      </c>
      <c r="AP41" s="1239"/>
      <c r="AQ41" s="1239"/>
      <c r="AR41" s="1240"/>
      <c r="AS41" s="1238" t="s">
        <v>1853</v>
      </c>
      <c r="AT41" s="1239"/>
      <c r="AU41" s="1239"/>
      <c r="AV41" s="1240"/>
      <c r="AW41" s="1238" t="s">
        <v>1853</v>
      </c>
      <c r="AX41" s="1239"/>
      <c r="AY41" s="1239"/>
      <c r="AZ41" s="1240"/>
    </row>
    <row r="42" spans="1:52" ht="25.5" customHeight="1">
      <c r="A42" s="1230" t="s">
        <v>914</v>
      </c>
      <c r="B42" s="1231"/>
      <c r="C42" s="1231"/>
      <c r="D42" s="1231"/>
      <c r="E42" s="1231"/>
      <c r="F42" s="1231"/>
      <c r="G42" s="1231"/>
      <c r="H42" s="1231"/>
      <c r="I42" s="1231"/>
      <c r="J42" s="1231"/>
      <c r="K42" s="1231"/>
      <c r="L42" s="1231"/>
      <c r="M42" s="1231"/>
      <c r="N42" s="1231"/>
      <c r="O42" s="1231"/>
      <c r="P42" s="1226" t="s">
        <v>1604</v>
      </c>
      <c r="Q42" s="1238" t="s">
        <v>1853</v>
      </c>
      <c r="R42" s="1239"/>
      <c r="S42" s="1239"/>
      <c r="T42" s="1240"/>
      <c r="U42" s="1238" t="s">
        <v>1853</v>
      </c>
      <c r="V42" s="1239"/>
      <c r="W42" s="1239"/>
      <c r="X42" s="1240"/>
      <c r="Y42" s="1238" t="s">
        <v>1853</v>
      </c>
      <c r="Z42" s="1239"/>
      <c r="AA42" s="1239"/>
      <c r="AB42" s="1240"/>
      <c r="AC42" s="1238" t="s">
        <v>1853</v>
      </c>
      <c r="AD42" s="1239"/>
      <c r="AE42" s="1239"/>
      <c r="AF42" s="1240"/>
      <c r="AG42" s="1238" t="s">
        <v>1853</v>
      </c>
      <c r="AH42" s="1239"/>
      <c r="AI42" s="1239"/>
      <c r="AJ42" s="1240"/>
      <c r="AK42" s="1238" t="s">
        <v>1853</v>
      </c>
      <c r="AL42" s="1239"/>
      <c r="AM42" s="1239"/>
      <c r="AN42" s="1240"/>
      <c r="AO42" s="1238" t="s">
        <v>1853</v>
      </c>
      <c r="AP42" s="1239"/>
      <c r="AQ42" s="1239"/>
      <c r="AR42" s="1240"/>
      <c r="AS42" s="1238" t="s">
        <v>1853</v>
      </c>
      <c r="AT42" s="1239"/>
      <c r="AU42" s="1239"/>
      <c r="AV42" s="1240"/>
      <c r="AW42" s="1238" t="s">
        <v>1853</v>
      </c>
      <c r="AX42" s="1239"/>
      <c r="AY42" s="1239"/>
      <c r="AZ42" s="1240"/>
    </row>
    <row r="43" spans="1:52" ht="25.5" customHeight="1">
      <c r="A43" s="1230" t="s">
        <v>915</v>
      </c>
      <c r="B43" s="1231"/>
      <c r="C43" s="1231"/>
      <c r="D43" s="1231"/>
      <c r="E43" s="1231"/>
      <c r="F43" s="1231"/>
      <c r="G43" s="1231"/>
      <c r="H43" s="1231"/>
      <c r="I43" s="1231"/>
      <c r="J43" s="1231"/>
      <c r="K43" s="1231"/>
      <c r="L43" s="1231"/>
      <c r="M43" s="1231"/>
      <c r="N43" s="1231"/>
      <c r="O43" s="1231"/>
      <c r="P43" s="1226" t="s">
        <v>1606</v>
      </c>
      <c r="Q43" s="1238" t="s">
        <v>1853</v>
      </c>
      <c r="R43" s="1239"/>
      <c r="S43" s="1239"/>
      <c r="T43" s="1240"/>
      <c r="U43" s="1238" t="s">
        <v>1853</v>
      </c>
      <c r="V43" s="1239"/>
      <c r="W43" s="1239"/>
      <c r="X43" s="1240"/>
      <c r="Y43" s="1238" t="s">
        <v>1853</v>
      </c>
      <c r="Z43" s="1239"/>
      <c r="AA43" s="1239"/>
      <c r="AB43" s="1240"/>
      <c r="AC43" s="1238" t="s">
        <v>1853</v>
      </c>
      <c r="AD43" s="1239"/>
      <c r="AE43" s="1239"/>
      <c r="AF43" s="1240"/>
      <c r="AG43" s="1238" t="s">
        <v>1853</v>
      </c>
      <c r="AH43" s="1239"/>
      <c r="AI43" s="1239"/>
      <c r="AJ43" s="1240"/>
      <c r="AK43" s="1238" t="s">
        <v>1853</v>
      </c>
      <c r="AL43" s="1239"/>
      <c r="AM43" s="1239"/>
      <c r="AN43" s="1240"/>
      <c r="AO43" s="1238" t="s">
        <v>1853</v>
      </c>
      <c r="AP43" s="1239"/>
      <c r="AQ43" s="1239"/>
      <c r="AR43" s="1240"/>
      <c r="AS43" s="1238" t="s">
        <v>1853</v>
      </c>
      <c r="AT43" s="1239"/>
      <c r="AU43" s="1239"/>
      <c r="AV43" s="1240"/>
      <c r="AW43" s="1238" t="s">
        <v>1853</v>
      </c>
      <c r="AX43" s="1239"/>
      <c r="AY43" s="1239"/>
      <c r="AZ43" s="1240"/>
    </row>
    <row r="44" spans="1:52" ht="25.5" customHeight="1">
      <c r="A44" s="1230" t="s">
        <v>916</v>
      </c>
      <c r="B44" s="1231"/>
      <c r="C44" s="1231"/>
      <c r="D44" s="1231"/>
      <c r="E44" s="1231"/>
      <c r="F44" s="1231"/>
      <c r="G44" s="1231"/>
      <c r="H44" s="1231"/>
      <c r="I44" s="1231"/>
      <c r="J44" s="1231"/>
      <c r="K44" s="1231"/>
      <c r="L44" s="1231"/>
      <c r="M44" s="1231"/>
      <c r="N44" s="1231"/>
      <c r="O44" s="1231"/>
      <c r="P44" s="1226" t="s">
        <v>1608</v>
      </c>
      <c r="Q44" s="1238" t="s">
        <v>1853</v>
      </c>
      <c r="R44" s="1239"/>
      <c r="S44" s="1239"/>
      <c r="T44" s="1240"/>
      <c r="U44" s="1238" t="s">
        <v>1853</v>
      </c>
      <c r="V44" s="1239"/>
      <c r="W44" s="1239"/>
      <c r="X44" s="1240"/>
      <c r="Y44" s="1238" t="s">
        <v>1853</v>
      </c>
      <c r="Z44" s="1239"/>
      <c r="AA44" s="1239"/>
      <c r="AB44" s="1240"/>
      <c r="AC44" s="1238" t="s">
        <v>1853</v>
      </c>
      <c r="AD44" s="1239"/>
      <c r="AE44" s="1239"/>
      <c r="AF44" s="1240"/>
      <c r="AG44" s="1238" t="s">
        <v>1853</v>
      </c>
      <c r="AH44" s="1239"/>
      <c r="AI44" s="1239"/>
      <c r="AJ44" s="1240"/>
      <c r="AK44" s="1238" t="s">
        <v>1853</v>
      </c>
      <c r="AL44" s="1239"/>
      <c r="AM44" s="1239"/>
      <c r="AN44" s="1240"/>
      <c r="AO44" s="1238" t="s">
        <v>1853</v>
      </c>
      <c r="AP44" s="1239"/>
      <c r="AQ44" s="1239"/>
      <c r="AR44" s="1240"/>
      <c r="AS44" s="1238" t="s">
        <v>1853</v>
      </c>
      <c r="AT44" s="1239"/>
      <c r="AU44" s="1239"/>
      <c r="AV44" s="1240"/>
      <c r="AW44" s="1238" t="s">
        <v>1853</v>
      </c>
      <c r="AX44" s="1239"/>
      <c r="AY44" s="1239"/>
      <c r="AZ44" s="1240"/>
    </row>
    <row r="45" spans="1:52" ht="25.5" customHeight="1">
      <c r="A45" s="1254" t="s">
        <v>854</v>
      </c>
      <c r="B45" s="1255"/>
      <c r="C45" s="1255"/>
      <c r="D45" s="1255"/>
      <c r="E45" s="1255"/>
      <c r="F45" s="1255"/>
      <c r="G45" s="1255"/>
      <c r="H45" s="1255"/>
      <c r="I45" s="1255"/>
      <c r="J45" s="1255"/>
      <c r="K45" s="1255"/>
      <c r="L45" s="1255"/>
      <c r="M45" s="1255"/>
      <c r="N45" s="1255"/>
      <c r="O45" s="1255"/>
      <c r="P45" s="1256" t="s">
        <v>1610</v>
      </c>
      <c r="Q45" s="1238" t="s">
        <v>1853</v>
      </c>
      <c r="R45" s="1239"/>
      <c r="S45" s="1239"/>
      <c r="T45" s="1240"/>
      <c r="U45" s="1238" t="s">
        <v>1853</v>
      </c>
      <c r="V45" s="1239"/>
      <c r="W45" s="1239"/>
      <c r="X45" s="1240"/>
      <c r="Y45" s="1238" t="s">
        <v>1853</v>
      </c>
      <c r="Z45" s="1239"/>
      <c r="AA45" s="1239"/>
      <c r="AB45" s="1240"/>
      <c r="AC45" s="1238" t="s">
        <v>1853</v>
      </c>
      <c r="AD45" s="1239"/>
      <c r="AE45" s="1239"/>
      <c r="AF45" s="1240"/>
      <c r="AG45" s="1238" t="s">
        <v>1853</v>
      </c>
      <c r="AH45" s="1239"/>
      <c r="AI45" s="1239"/>
      <c r="AJ45" s="1240"/>
      <c r="AK45" s="1238" t="s">
        <v>1853</v>
      </c>
      <c r="AL45" s="1239"/>
      <c r="AM45" s="1239"/>
      <c r="AN45" s="1240"/>
      <c r="AO45" s="1238" t="s">
        <v>1853</v>
      </c>
      <c r="AP45" s="1239"/>
      <c r="AQ45" s="1239"/>
      <c r="AR45" s="1240"/>
      <c r="AS45" s="1238" t="s">
        <v>1853</v>
      </c>
      <c r="AT45" s="1239"/>
      <c r="AU45" s="1239"/>
      <c r="AV45" s="1240"/>
      <c r="AW45" s="1238" t="s">
        <v>1853</v>
      </c>
      <c r="AX45" s="1239"/>
      <c r="AY45" s="1239"/>
      <c r="AZ45" s="1240"/>
    </row>
    <row r="46" spans="1:52" ht="25.5" customHeight="1">
      <c r="A46" s="1230" t="s">
        <v>917</v>
      </c>
      <c r="B46" s="1231"/>
      <c r="C46" s="1231"/>
      <c r="D46" s="1231"/>
      <c r="E46" s="1231"/>
      <c r="F46" s="1231"/>
      <c r="G46" s="1231"/>
      <c r="H46" s="1231"/>
      <c r="I46" s="1231"/>
      <c r="J46" s="1231"/>
      <c r="K46" s="1231"/>
      <c r="L46" s="1231"/>
      <c r="M46" s="1231"/>
      <c r="N46" s="1231"/>
      <c r="O46" s="1231"/>
      <c r="P46" s="1226" t="s">
        <v>1612</v>
      </c>
      <c r="Q46" s="1238" t="s">
        <v>1853</v>
      </c>
      <c r="R46" s="1239"/>
      <c r="S46" s="1239"/>
      <c r="T46" s="1240"/>
      <c r="U46" s="1238" t="s">
        <v>1853</v>
      </c>
      <c r="V46" s="1239"/>
      <c r="W46" s="1239"/>
      <c r="X46" s="1240"/>
      <c r="Y46" s="1238" t="s">
        <v>1853</v>
      </c>
      <c r="Z46" s="1239"/>
      <c r="AA46" s="1239"/>
      <c r="AB46" s="1240"/>
      <c r="AC46" s="1238" t="s">
        <v>1853</v>
      </c>
      <c r="AD46" s="1239"/>
      <c r="AE46" s="1239"/>
      <c r="AF46" s="1240"/>
      <c r="AG46" s="1238" t="s">
        <v>1853</v>
      </c>
      <c r="AH46" s="1239"/>
      <c r="AI46" s="1239"/>
      <c r="AJ46" s="1240"/>
      <c r="AK46" s="1238" t="s">
        <v>1853</v>
      </c>
      <c r="AL46" s="1239"/>
      <c r="AM46" s="1239"/>
      <c r="AN46" s="1240"/>
      <c r="AO46" s="1238" t="s">
        <v>1853</v>
      </c>
      <c r="AP46" s="1239"/>
      <c r="AQ46" s="1239"/>
      <c r="AR46" s="1240"/>
      <c r="AS46" s="1238" t="s">
        <v>1853</v>
      </c>
      <c r="AT46" s="1239"/>
      <c r="AU46" s="1239"/>
      <c r="AV46" s="1240"/>
      <c r="AW46" s="1238" t="s">
        <v>1853</v>
      </c>
      <c r="AX46" s="1239"/>
      <c r="AY46" s="1239"/>
      <c r="AZ46" s="1240"/>
    </row>
    <row r="47" spans="1:52" ht="25.5" customHeight="1">
      <c r="A47" s="1230" t="s">
        <v>918</v>
      </c>
      <c r="B47" s="1231"/>
      <c r="C47" s="1231"/>
      <c r="D47" s="1231"/>
      <c r="E47" s="1231"/>
      <c r="F47" s="1231"/>
      <c r="G47" s="1231"/>
      <c r="H47" s="1231"/>
      <c r="I47" s="1231"/>
      <c r="J47" s="1231"/>
      <c r="K47" s="1231"/>
      <c r="L47" s="1231"/>
      <c r="M47" s="1231"/>
      <c r="N47" s="1231"/>
      <c r="O47" s="1231"/>
      <c r="P47" s="1226" t="s">
        <v>1614</v>
      </c>
      <c r="Q47" s="1238" t="s">
        <v>1853</v>
      </c>
      <c r="R47" s="1239"/>
      <c r="S47" s="1239"/>
      <c r="T47" s="1240"/>
      <c r="U47" s="1238" t="s">
        <v>1853</v>
      </c>
      <c r="V47" s="1239"/>
      <c r="W47" s="1239"/>
      <c r="X47" s="1240"/>
      <c r="Y47" s="1238" t="s">
        <v>1853</v>
      </c>
      <c r="Z47" s="1239"/>
      <c r="AA47" s="1239"/>
      <c r="AB47" s="1240"/>
      <c r="AC47" s="1238" t="s">
        <v>1853</v>
      </c>
      <c r="AD47" s="1239"/>
      <c r="AE47" s="1239"/>
      <c r="AF47" s="1240"/>
      <c r="AG47" s="1238" t="s">
        <v>1853</v>
      </c>
      <c r="AH47" s="1239"/>
      <c r="AI47" s="1239"/>
      <c r="AJ47" s="1240"/>
      <c r="AK47" s="1238" t="s">
        <v>1853</v>
      </c>
      <c r="AL47" s="1239"/>
      <c r="AM47" s="1239"/>
      <c r="AN47" s="1240"/>
      <c r="AO47" s="1238" t="s">
        <v>1853</v>
      </c>
      <c r="AP47" s="1239"/>
      <c r="AQ47" s="1239"/>
      <c r="AR47" s="1240"/>
      <c r="AS47" s="1238" t="s">
        <v>1853</v>
      </c>
      <c r="AT47" s="1239"/>
      <c r="AU47" s="1239"/>
      <c r="AV47" s="1240"/>
      <c r="AW47" s="1238" t="s">
        <v>1853</v>
      </c>
      <c r="AX47" s="1239"/>
      <c r="AY47" s="1239"/>
      <c r="AZ47" s="1240"/>
    </row>
    <row r="48" spans="1:52" ht="36.75" customHeight="1">
      <c r="A48" s="1230" t="s">
        <v>919</v>
      </c>
      <c r="B48" s="1231"/>
      <c r="C48" s="1231"/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26" t="s">
        <v>1616</v>
      </c>
      <c r="Q48" s="1238" t="s">
        <v>1853</v>
      </c>
      <c r="R48" s="1239"/>
      <c r="S48" s="1239"/>
      <c r="T48" s="1240"/>
      <c r="U48" s="1238" t="s">
        <v>1853</v>
      </c>
      <c r="V48" s="1239"/>
      <c r="W48" s="1239"/>
      <c r="X48" s="1240"/>
      <c r="Y48" s="1238" t="s">
        <v>1853</v>
      </c>
      <c r="Z48" s="1239"/>
      <c r="AA48" s="1239"/>
      <c r="AB48" s="1240"/>
      <c r="AC48" s="1238" t="s">
        <v>1853</v>
      </c>
      <c r="AD48" s="1239"/>
      <c r="AE48" s="1239"/>
      <c r="AF48" s="1240"/>
      <c r="AG48" s="1238" t="s">
        <v>1853</v>
      </c>
      <c r="AH48" s="1239"/>
      <c r="AI48" s="1239"/>
      <c r="AJ48" s="1240"/>
      <c r="AK48" s="1238" t="s">
        <v>1853</v>
      </c>
      <c r="AL48" s="1239"/>
      <c r="AM48" s="1239"/>
      <c r="AN48" s="1240"/>
      <c r="AO48" s="1238" t="s">
        <v>1853</v>
      </c>
      <c r="AP48" s="1239"/>
      <c r="AQ48" s="1239"/>
      <c r="AR48" s="1240"/>
      <c r="AS48" s="1238" t="s">
        <v>1853</v>
      </c>
      <c r="AT48" s="1239"/>
      <c r="AU48" s="1239"/>
      <c r="AV48" s="1240"/>
      <c r="AW48" s="1238" t="s">
        <v>1853</v>
      </c>
      <c r="AX48" s="1239"/>
      <c r="AY48" s="1239"/>
      <c r="AZ48" s="1240"/>
    </row>
    <row r="49" spans="1:52" ht="28.5" customHeight="1">
      <c r="A49" s="1230" t="s">
        <v>920</v>
      </c>
      <c r="B49" s="1231"/>
      <c r="C49" s="1231"/>
      <c r="D49" s="1231"/>
      <c r="E49" s="1231"/>
      <c r="F49" s="1231"/>
      <c r="G49" s="1231"/>
      <c r="H49" s="1231"/>
      <c r="I49" s="1231"/>
      <c r="J49" s="1231"/>
      <c r="K49" s="1231"/>
      <c r="L49" s="1231"/>
      <c r="M49" s="1231"/>
      <c r="N49" s="1231"/>
      <c r="O49" s="1231"/>
      <c r="P49" s="1226" t="s">
        <v>1618</v>
      </c>
      <c r="Q49" s="1238" t="s">
        <v>1853</v>
      </c>
      <c r="R49" s="1239"/>
      <c r="S49" s="1239"/>
      <c r="T49" s="1240"/>
      <c r="U49" s="1238" t="s">
        <v>1853</v>
      </c>
      <c r="V49" s="1239"/>
      <c r="W49" s="1239"/>
      <c r="X49" s="1240"/>
      <c r="Y49" s="1238" t="s">
        <v>1853</v>
      </c>
      <c r="Z49" s="1239"/>
      <c r="AA49" s="1239"/>
      <c r="AB49" s="1240"/>
      <c r="AC49" s="1238" t="s">
        <v>1853</v>
      </c>
      <c r="AD49" s="1239"/>
      <c r="AE49" s="1239"/>
      <c r="AF49" s="1240"/>
      <c r="AG49" s="1238" t="s">
        <v>1853</v>
      </c>
      <c r="AH49" s="1239"/>
      <c r="AI49" s="1239"/>
      <c r="AJ49" s="1240"/>
      <c r="AK49" s="1238" t="s">
        <v>1853</v>
      </c>
      <c r="AL49" s="1239"/>
      <c r="AM49" s="1239"/>
      <c r="AN49" s="1240"/>
      <c r="AO49" s="1238" t="s">
        <v>1853</v>
      </c>
      <c r="AP49" s="1239"/>
      <c r="AQ49" s="1239"/>
      <c r="AR49" s="1240"/>
      <c r="AS49" s="1238" t="s">
        <v>1853</v>
      </c>
      <c r="AT49" s="1239"/>
      <c r="AU49" s="1239"/>
      <c r="AV49" s="1240"/>
      <c r="AW49" s="1238" t="s">
        <v>1853</v>
      </c>
      <c r="AX49" s="1239"/>
      <c r="AY49" s="1239"/>
      <c r="AZ49" s="1240"/>
    </row>
    <row r="50" spans="1:52" ht="29.25" customHeight="1">
      <c r="A50" s="1230" t="s">
        <v>921</v>
      </c>
      <c r="B50" s="1231"/>
      <c r="C50" s="1231"/>
      <c r="D50" s="1231"/>
      <c r="E50" s="1231"/>
      <c r="F50" s="1231"/>
      <c r="G50" s="1231"/>
      <c r="H50" s="1231"/>
      <c r="I50" s="1231"/>
      <c r="J50" s="1231"/>
      <c r="K50" s="1231"/>
      <c r="L50" s="1231"/>
      <c r="M50" s="1231"/>
      <c r="N50" s="1231"/>
      <c r="O50" s="1231"/>
      <c r="P50" s="1226" t="s">
        <v>1620</v>
      </c>
      <c r="Q50" s="1257" t="s">
        <v>1853</v>
      </c>
      <c r="R50" s="1258"/>
      <c r="S50" s="1258"/>
      <c r="T50" s="1258"/>
      <c r="U50" s="1257" t="s">
        <v>1853</v>
      </c>
      <c r="V50" s="1258"/>
      <c r="W50" s="1258"/>
      <c r="X50" s="1258"/>
      <c r="Y50" s="1257" t="s">
        <v>1853</v>
      </c>
      <c r="Z50" s="1258"/>
      <c r="AA50" s="1258"/>
      <c r="AB50" s="1258"/>
      <c r="AC50" s="1257" t="s">
        <v>1853</v>
      </c>
      <c r="AD50" s="1258"/>
      <c r="AE50" s="1258"/>
      <c r="AF50" s="1258"/>
      <c r="AG50" s="1257" t="s">
        <v>1853</v>
      </c>
      <c r="AH50" s="1258"/>
      <c r="AI50" s="1258"/>
      <c r="AJ50" s="1258"/>
      <c r="AK50" s="1257" t="s">
        <v>1853</v>
      </c>
      <c r="AL50" s="1258"/>
      <c r="AM50" s="1258"/>
      <c r="AN50" s="1258"/>
      <c r="AO50" s="1257" t="s">
        <v>1853</v>
      </c>
      <c r="AP50" s="1258"/>
      <c r="AQ50" s="1258"/>
      <c r="AR50" s="1258"/>
      <c r="AS50" s="1257" t="s">
        <v>1853</v>
      </c>
      <c r="AT50" s="1258"/>
      <c r="AU50" s="1258"/>
      <c r="AV50" s="1258"/>
      <c r="AW50" s="1257" t="s">
        <v>1853</v>
      </c>
      <c r="AX50" s="1258"/>
      <c r="AY50" s="1258"/>
      <c r="AZ50" s="1258"/>
    </row>
    <row r="51" spans="1:52" ht="25.5" customHeight="1">
      <c r="A51" s="1230" t="s">
        <v>922</v>
      </c>
      <c r="B51" s="1231"/>
      <c r="C51" s="1231"/>
      <c r="D51" s="1231"/>
      <c r="E51" s="1231"/>
      <c r="F51" s="1231"/>
      <c r="G51" s="1231"/>
      <c r="H51" s="1231"/>
      <c r="I51" s="1231"/>
      <c r="J51" s="1231"/>
      <c r="K51" s="1231"/>
      <c r="L51" s="1231"/>
      <c r="M51" s="1231"/>
      <c r="N51" s="1231"/>
      <c r="O51" s="1231"/>
      <c r="P51" s="1226" t="s">
        <v>1622</v>
      </c>
      <c r="Q51" s="1257" t="s">
        <v>1853</v>
      </c>
      <c r="R51" s="1258"/>
      <c r="S51" s="1258"/>
      <c r="T51" s="1258"/>
      <c r="U51" s="1257" t="s">
        <v>1853</v>
      </c>
      <c r="V51" s="1258"/>
      <c r="W51" s="1258"/>
      <c r="X51" s="1258"/>
      <c r="Y51" s="1257" t="s">
        <v>1853</v>
      </c>
      <c r="Z51" s="1258"/>
      <c r="AA51" s="1258"/>
      <c r="AB51" s="1258"/>
      <c r="AC51" s="1257" t="s">
        <v>1853</v>
      </c>
      <c r="AD51" s="1258"/>
      <c r="AE51" s="1258"/>
      <c r="AF51" s="1258"/>
      <c r="AG51" s="1257" t="s">
        <v>1853</v>
      </c>
      <c r="AH51" s="1258"/>
      <c r="AI51" s="1258"/>
      <c r="AJ51" s="1258"/>
      <c r="AK51" s="1257" t="s">
        <v>1853</v>
      </c>
      <c r="AL51" s="1258"/>
      <c r="AM51" s="1258"/>
      <c r="AN51" s="1258"/>
      <c r="AO51" s="1257" t="s">
        <v>1853</v>
      </c>
      <c r="AP51" s="1258"/>
      <c r="AQ51" s="1258"/>
      <c r="AR51" s="1258"/>
      <c r="AS51" s="1257" t="s">
        <v>1853</v>
      </c>
      <c r="AT51" s="1258"/>
      <c r="AU51" s="1258"/>
      <c r="AV51" s="1258"/>
      <c r="AW51" s="1257" t="s">
        <v>1853</v>
      </c>
      <c r="AX51" s="1258"/>
      <c r="AY51" s="1258"/>
      <c r="AZ51" s="1258"/>
    </row>
    <row r="52" spans="1:52" ht="25.5" customHeight="1">
      <c r="A52" s="1230" t="s">
        <v>923</v>
      </c>
      <c r="B52" s="1231"/>
      <c r="C52" s="1231"/>
      <c r="D52" s="1231"/>
      <c r="E52" s="1231"/>
      <c r="F52" s="1231"/>
      <c r="G52" s="1231"/>
      <c r="H52" s="1231"/>
      <c r="I52" s="1231"/>
      <c r="J52" s="1231"/>
      <c r="K52" s="1231"/>
      <c r="L52" s="1231"/>
      <c r="M52" s="1231"/>
      <c r="N52" s="1231"/>
      <c r="O52" s="1231"/>
      <c r="P52" s="1226" t="s">
        <v>1624</v>
      </c>
      <c r="Q52" s="1257" t="s">
        <v>1853</v>
      </c>
      <c r="R52" s="1258"/>
      <c r="S52" s="1258"/>
      <c r="T52" s="1258"/>
      <c r="U52" s="1257" t="s">
        <v>1853</v>
      </c>
      <c r="V52" s="1258"/>
      <c r="W52" s="1258"/>
      <c r="X52" s="1258"/>
      <c r="Y52" s="1257" t="s">
        <v>1853</v>
      </c>
      <c r="Z52" s="1258"/>
      <c r="AA52" s="1258"/>
      <c r="AB52" s="1258"/>
      <c r="AC52" s="1257" t="s">
        <v>1853</v>
      </c>
      <c r="AD52" s="1258"/>
      <c r="AE52" s="1258"/>
      <c r="AF52" s="1258"/>
      <c r="AG52" s="1257" t="s">
        <v>1853</v>
      </c>
      <c r="AH52" s="1258"/>
      <c r="AI52" s="1258"/>
      <c r="AJ52" s="1258"/>
      <c r="AK52" s="1257" t="s">
        <v>1853</v>
      </c>
      <c r="AL52" s="1258"/>
      <c r="AM52" s="1258"/>
      <c r="AN52" s="1258"/>
      <c r="AO52" s="1257" t="s">
        <v>1853</v>
      </c>
      <c r="AP52" s="1258"/>
      <c r="AQ52" s="1258"/>
      <c r="AR52" s="1258"/>
      <c r="AS52" s="1257" t="s">
        <v>1853</v>
      </c>
      <c r="AT52" s="1258"/>
      <c r="AU52" s="1258"/>
      <c r="AV52" s="1258"/>
      <c r="AW52" s="1257" t="s">
        <v>1853</v>
      </c>
      <c r="AX52" s="1258"/>
      <c r="AY52" s="1258"/>
      <c r="AZ52" s="1258"/>
    </row>
    <row r="53" spans="1:52" ht="25.5" customHeight="1">
      <c r="A53" s="1230" t="s">
        <v>924</v>
      </c>
      <c r="B53" s="1231"/>
      <c r="C53" s="1231"/>
      <c r="D53" s="1231"/>
      <c r="E53" s="1231"/>
      <c r="F53" s="1231"/>
      <c r="G53" s="1231"/>
      <c r="H53" s="1231"/>
      <c r="I53" s="1231"/>
      <c r="J53" s="1231"/>
      <c r="K53" s="1231"/>
      <c r="L53" s="1231"/>
      <c r="M53" s="1231"/>
      <c r="N53" s="1231"/>
      <c r="O53" s="1231"/>
      <c r="P53" s="1226" t="s">
        <v>1626</v>
      </c>
      <c r="Q53" s="1257" t="s">
        <v>1853</v>
      </c>
      <c r="R53" s="1258"/>
      <c r="S53" s="1258"/>
      <c r="T53" s="1258"/>
      <c r="U53" s="1257" t="s">
        <v>1853</v>
      </c>
      <c r="V53" s="1258"/>
      <c r="W53" s="1258"/>
      <c r="X53" s="1258"/>
      <c r="Y53" s="1257" t="s">
        <v>1853</v>
      </c>
      <c r="Z53" s="1258"/>
      <c r="AA53" s="1258"/>
      <c r="AB53" s="1258"/>
      <c r="AC53" s="1257" t="s">
        <v>1853</v>
      </c>
      <c r="AD53" s="1258"/>
      <c r="AE53" s="1258"/>
      <c r="AF53" s="1258"/>
      <c r="AG53" s="1257" t="s">
        <v>1853</v>
      </c>
      <c r="AH53" s="1258"/>
      <c r="AI53" s="1258"/>
      <c r="AJ53" s="1258"/>
      <c r="AK53" s="1257" t="s">
        <v>1853</v>
      </c>
      <c r="AL53" s="1258"/>
      <c r="AM53" s="1258"/>
      <c r="AN53" s="1258"/>
      <c r="AO53" s="1257" t="s">
        <v>1853</v>
      </c>
      <c r="AP53" s="1258"/>
      <c r="AQ53" s="1258"/>
      <c r="AR53" s="1258"/>
      <c r="AS53" s="1257" t="s">
        <v>1853</v>
      </c>
      <c r="AT53" s="1258"/>
      <c r="AU53" s="1258"/>
      <c r="AV53" s="1258"/>
      <c r="AW53" s="1257" t="s">
        <v>1853</v>
      </c>
      <c r="AX53" s="1258"/>
      <c r="AY53" s="1258"/>
      <c r="AZ53" s="1258"/>
    </row>
    <row r="54" spans="1:52" ht="25.5" customHeight="1">
      <c r="A54" s="1230" t="s">
        <v>925</v>
      </c>
      <c r="B54" s="1231"/>
      <c r="C54" s="1231"/>
      <c r="D54" s="1231"/>
      <c r="E54" s="1231"/>
      <c r="F54" s="1231"/>
      <c r="G54" s="1231"/>
      <c r="H54" s="1231"/>
      <c r="I54" s="1231"/>
      <c r="J54" s="1231"/>
      <c r="K54" s="1231"/>
      <c r="L54" s="1231"/>
      <c r="M54" s="1231"/>
      <c r="N54" s="1231"/>
      <c r="O54" s="1231"/>
      <c r="P54" s="1226" t="s">
        <v>1628</v>
      </c>
      <c r="Q54" s="1257" t="s">
        <v>1853</v>
      </c>
      <c r="R54" s="1258"/>
      <c r="S54" s="1258"/>
      <c r="T54" s="1258"/>
      <c r="U54" s="1257" t="s">
        <v>1853</v>
      </c>
      <c r="V54" s="1258"/>
      <c r="W54" s="1258"/>
      <c r="X54" s="1258"/>
      <c r="Y54" s="1257" t="s">
        <v>1853</v>
      </c>
      <c r="Z54" s="1258"/>
      <c r="AA54" s="1258"/>
      <c r="AB54" s="1258"/>
      <c r="AC54" s="1257" t="s">
        <v>1853</v>
      </c>
      <c r="AD54" s="1258"/>
      <c r="AE54" s="1258"/>
      <c r="AF54" s="1258"/>
      <c r="AG54" s="1257" t="s">
        <v>1853</v>
      </c>
      <c r="AH54" s="1258"/>
      <c r="AI54" s="1258"/>
      <c r="AJ54" s="1258"/>
      <c r="AK54" s="1257" t="s">
        <v>1853</v>
      </c>
      <c r="AL54" s="1258"/>
      <c r="AM54" s="1258"/>
      <c r="AN54" s="1258"/>
      <c r="AO54" s="1257" t="s">
        <v>1853</v>
      </c>
      <c r="AP54" s="1258"/>
      <c r="AQ54" s="1258"/>
      <c r="AR54" s="1258"/>
      <c r="AS54" s="1257" t="s">
        <v>1853</v>
      </c>
      <c r="AT54" s="1258"/>
      <c r="AU54" s="1258"/>
      <c r="AV54" s="1258"/>
      <c r="AW54" s="1257" t="s">
        <v>1853</v>
      </c>
      <c r="AX54" s="1258"/>
      <c r="AY54" s="1258"/>
      <c r="AZ54" s="1258"/>
    </row>
    <row r="55" spans="1:52" ht="25.5" customHeight="1">
      <c r="A55" s="1254" t="s">
        <v>855</v>
      </c>
      <c r="B55" s="1255"/>
      <c r="C55" s="1255"/>
      <c r="D55" s="1255"/>
      <c r="E55" s="1255"/>
      <c r="F55" s="1255"/>
      <c r="G55" s="1255"/>
      <c r="H55" s="1255"/>
      <c r="I55" s="1255"/>
      <c r="J55" s="1255"/>
      <c r="K55" s="1255"/>
      <c r="L55" s="1255"/>
      <c r="M55" s="1255"/>
      <c r="N55" s="1255"/>
      <c r="O55" s="1255"/>
      <c r="P55" s="1256" t="s">
        <v>1630</v>
      </c>
      <c r="Q55" s="1257" t="s">
        <v>1853</v>
      </c>
      <c r="R55" s="1258"/>
      <c r="S55" s="1258"/>
      <c r="T55" s="1258"/>
      <c r="U55" s="1257" t="s">
        <v>1853</v>
      </c>
      <c r="V55" s="1258"/>
      <c r="W55" s="1258"/>
      <c r="X55" s="1258"/>
      <c r="Y55" s="1257" t="s">
        <v>1853</v>
      </c>
      <c r="Z55" s="1258"/>
      <c r="AA55" s="1258"/>
      <c r="AB55" s="1258"/>
      <c r="AC55" s="1257" t="s">
        <v>1853</v>
      </c>
      <c r="AD55" s="1258"/>
      <c r="AE55" s="1258"/>
      <c r="AF55" s="1258"/>
      <c r="AG55" s="1257" t="s">
        <v>1853</v>
      </c>
      <c r="AH55" s="1258"/>
      <c r="AI55" s="1258"/>
      <c r="AJ55" s="1258"/>
      <c r="AK55" s="1257" t="s">
        <v>1853</v>
      </c>
      <c r="AL55" s="1258"/>
      <c r="AM55" s="1258"/>
      <c r="AN55" s="1258"/>
      <c r="AO55" s="1257" t="s">
        <v>1853</v>
      </c>
      <c r="AP55" s="1258"/>
      <c r="AQ55" s="1258"/>
      <c r="AR55" s="1258"/>
      <c r="AS55" s="1257" t="s">
        <v>1853</v>
      </c>
      <c r="AT55" s="1258"/>
      <c r="AU55" s="1258"/>
      <c r="AV55" s="1258"/>
      <c r="AW55" s="1257" t="s">
        <v>1853</v>
      </c>
      <c r="AX55" s="1258"/>
      <c r="AY55" s="1258"/>
      <c r="AZ55" s="1258"/>
    </row>
    <row r="56" spans="1:52" s="1250" customFormat="1" ht="25.5" customHeight="1">
      <c r="A56" s="1244" t="s">
        <v>856</v>
      </c>
      <c r="B56" s="1245"/>
      <c r="C56" s="1245"/>
      <c r="D56" s="1245"/>
      <c r="E56" s="1245"/>
      <c r="F56" s="1245"/>
      <c r="G56" s="1245"/>
      <c r="H56" s="1245"/>
      <c r="I56" s="1245"/>
      <c r="J56" s="1245"/>
      <c r="K56" s="1245"/>
      <c r="L56" s="1245"/>
      <c r="M56" s="1245"/>
      <c r="N56" s="1245"/>
      <c r="O56" s="1245"/>
      <c r="P56" s="1246" t="s">
        <v>1632</v>
      </c>
      <c r="Q56" s="1247">
        <v>0</v>
      </c>
      <c r="R56" s="1248"/>
      <c r="S56" s="1248"/>
      <c r="T56" s="1249"/>
      <c r="U56" s="1247">
        <v>0</v>
      </c>
      <c r="V56" s="1248"/>
      <c r="W56" s="1248"/>
      <c r="X56" s="1249"/>
      <c r="Y56" s="1247">
        <v>0</v>
      </c>
      <c r="Z56" s="1248"/>
      <c r="AA56" s="1248"/>
      <c r="AB56" s="1249"/>
      <c r="AC56" s="1247">
        <v>0</v>
      </c>
      <c r="AD56" s="1248"/>
      <c r="AE56" s="1248"/>
      <c r="AF56" s="1249"/>
      <c r="AG56" s="1247">
        <v>0</v>
      </c>
      <c r="AH56" s="1248"/>
      <c r="AI56" s="1248"/>
      <c r="AJ56" s="1249"/>
      <c r="AK56" s="1247">
        <v>0</v>
      </c>
      <c r="AL56" s="1248"/>
      <c r="AM56" s="1248"/>
      <c r="AN56" s="1249"/>
      <c r="AO56" s="1247">
        <v>19785</v>
      </c>
      <c r="AP56" s="1248"/>
      <c r="AQ56" s="1248"/>
      <c r="AR56" s="1249"/>
      <c r="AS56" s="1247">
        <v>0</v>
      </c>
      <c r="AT56" s="1248"/>
      <c r="AU56" s="1248"/>
      <c r="AV56" s="1249"/>
      <c r="AW56" s="1247">
        <f>SUM(Q56:AV56)</f>
        <v>19785</v>
      </c>
      <c r="AX56" s="1248"/>
      <c r="AY56" s="1248"/>
      <c r="AZ56" s="1249"/>
    </row>
    <row r="57" spans="1:52" ht="25.5" customHeight="1">
      <c r="A57" s="1230" t="s">
        <v>926</v>
      </c>
      <c r="B57" s="1231"/>
      <c r="C57" s="1231"/>
      <c r="D57" s="1231"/>
      <c r="E57" s="1231"/>
      <c r="F57" s="1231"/>
      <c r="G57" s="1231"/>
      <c r="H57" s="1231"/>
      <c r="I57" s="1231"/>
      <c r="J57" s="1231"/>
      <c r="K57" s="1231"/>
      <c r="L57" s="1231"/>
      <c r="M57" s="1231"/>
      <c r="N57" s="1231"/>
      <c r="O57" s="1231"/>
      <c r="P57" s="1226" t="s">
        <v>1634</v>
      </c>
      <c r="Q57" s="1227"/>
      <c r="R57" s="1228"/>
      <c r="S57" s="1228"/>
      <c r="T57" s="1229"/>
      <c r="U57" s="1227"/>
      <c r="V57" s="1228"/>
      <c r="W57" s="1228"/>
      <c r="X57" s="1229"/>
      <c r="Y57" s="1227"/>
      <c r="Z57" s="1228"/>
      <c r="AA57" s="1228"/>
      <c r="AB57" s="1229"/>
      <c r="AC57" s="1227"/>
      <c r="AD57" s="1228"/>
      <c r="AE57" s="1228"/>
      <c r="AF57" s="1229"/>
      <c r="AG57" s="1227"/>
      <c r="AH57" s="1228"/>
      <c r="AI57" s="1228"/>
      <c r="AJ57" s="1229"/>
      <c r="AK57" s="1227"/>
      <c r="AL57" s="1228"/>
      <c r="AM57" s="1228"/>
      <c r="AN57" s="1229"/>
      <c r="AO57" s="1227"/>
      <c r="AP57" s="1228"/>
      <c r="AQ57" s="1228"/>
      <c r="AR57" s="1229"/>
      <c r="AS57" s="1227"/>
      <c r="AT57" s="1228"/>
      <c r="AU57" s="1228"/>
      <c r="AV57" s="1229"/>
      <c r="AW57" s="1227"/>
      <c r="AX57" s="1228"/>
      <c r="AY57" s="1228"/>
      <c r="AZ57" s="1229"/>
    </row>
    <row r="58" spans="1:52" s="1250" customFormat="1" ht="26.25" customHeight="1">
      <c r="A58" s="1259" t="s">
        <v>857</v>
      </c>
      <c r="B58" s="1260"/>
      <c r="C58" s="1260"/>
      <c r="D58" s="1260"/>
      <c r="E58" s="1260"/>
      <c r="F58" s="1260"/>
      <c r="G58" s="1260"/>
      <c r="H58" s="1260"/>
      <c r="I58" s="1260"/>
      <c r="J58" s="1260"/>
      <c r="K58" s="1260"/>
      <c r="L58" s="1260"/>
      <c r="M58" s="1260"/>
      <c r="N58" s="1260"/>
      <c r="O58" s="1260"/>
      <c r="P58" s="1246" t="s">
        <v>1636</v>
      </c>
      <c r="Q58" s="1247">
        <f>SUM(Q56+Q57)</f>
        <v>0</v>
      </c>
      <c r="R58" s="1248"/>
      <c r="S58" s="1248"/>
      <c r="T58" s="1249"/>
      <c r="U58" s="1247">
        <f>SUM(U56+U57)</f>
        <v>0</v>
      </c>
      <c r="V58" s="1248"/>
      <c r="W58" s="1248"/>
      <c r="X58" s="1249"/>
      <c r="Y58" s="1247">
        <f>SUM(Y56+Y57)</f>
        <v>0</v>
      </c>
      <c r="Z58" s="1248"/>
      <c r="AA58" s="1248"/>
      <c r="AB58" s="1249"/>
      <c r="AC58" s="1247">
        <f>SUM(AC56+AC57)</f>
        <v>0</v>
      </c>
      <c r="AD58" s="1248"/>
      <c r="AE58" s="1248"/>
      <c r="AF58" s="1249"/>
      <c r="AG58" s="1247">
        <f>SUM(AG56+AG57)</f>
        <v>0</v>
      </c>
      <c r="AH58" s="1248"/>
      <c r="AI58" s="1248"/>
      <c r="AJ58" s="1249"/>
      <c r="AK58" s="1247">
        <f>SUM(AK56+AK57)</f>
        <v>0</v>
      </c>
      <c r="AL58" s="1248"/>
      <c r="AM58" s="1248"/>
      <c r="AN58" s="1249"/>
      <c r="AO58" s="1247">
        <f>SUM(AO56+AO57)</f>
        <v>19785</v>
      </c>
      <c r="AP58" s="1248"/>
      <c r="AQ58" s="1248"/>
      <c r="AR58" s="1249"/>
      <c r="AS58" s="1247">
        <f>SUM(AS56+AS57)</f>
        <v>0</v>
      </c>
      <c r="AT58" s="1248"/>
      <c r="AU58" s="1248"/>
      <c r="AV58" s="1249"/>
      <c r="AW58" s="1247">
        <f>SUM(AW56+AW57)</f>
        <v>19785</v>
      </c>
      <c r="AX58" s="1248"/>
      <c r="AY58" s="1248"/>
      <c r="AZ58" s="1249"/>
    </row>
    <row r="59" spans="1:52" s="1250" customFormat="1" ht="19.5" customHeight="1">
      <c r="A59" s="1253" t="s">
        <v>858</v>
      </c>
      <c r="B59" s="1253"/>
      <c r="C59" s="1253"/>
      <c r="D59" s="1253"/>
      <c r="E59" s="1253"/>
      <c r="F59" s="1253"/>
      <c r="G59" s="1253"/>
      <c r="H59" s="1253"/>
      <c r="I59" s="1253"/>
      <c r="J59" s="1253"/>
      <c r="K59" s="1253"/>
      <c r="L59" s="1253"/>
      <c r="M59" s="1253"/>
      <c r="N59" s="1253"/>
      <c r="O59" s="1253"/>
      <c r="P59" s="1246" t="s">
        <v>1638</v>
      </c>
      <c r="Q59" s="1247">
        <f>SUM(Q35+Q58)</f>
        <v>0</v>
      </c>
      <c r="R59" s="1248"/>
      <c r="S59" s="1248"/>
      <c r="T59" s="1249"/>
      <c r="U59" s="1247">
        <f>SUM(U35+U58)</f>
        <v>0</v>
      </c>
      <c r="V59" s="1248"/>
      <c r="W59" s="1248"/>
      <c r="X59" s="1249"/>
      <c r="Y59" s="1247">
        <f>SUM(Y35+Y58)</f>
        <v>95000</v>
      </c>
      <c r="Z59" s="1248"/>
      <c r="AA59" s="1248"/>
      <c r="AB59" s="1249"/>
      <c r="AC59" s="1247">
        <f>SUM(AC35+AC58)</f>
        <v>0</v>
      </c>
      <c r="AD59" s="1248"/>
      <c r="AE59" s="1248"/>
      <c r="AF59" s="1249"/>
      <c r="AG59" s="1247">
        <f>SUM(AG35+AG58)</f>
        <v>0</v>
      </c>
      <c r="AH59" s="1248"/>
      <c r="AI59" s="1248"/>
      <c r="AJ59" s="1249"/>
      <c r="AK59" s="1247">
        <f>SUM(AK35+AK58)</f>
        <v>3000</v>
      </c>
      <c r="AL59" s="1248"/>
      <c r="AM59" s="1248"/>
      <c r="AN59" s="1249"/>
      <c r="AO59" s="1247">
        <f>SUM(AO35+AO58)</f>
        <v>19785</v>
      </c>
      <c r="AP59" s="1248"/>
      <c r="AQ59" s="1248"/>
      <c r="AR59" s="1249"/>
      <c r="AS59" s="1247">
        <f>SUM(AS35+AS58)</f>
        <v>0</v>
      </c>
      <c r="AT59" s="1248"/>
      <c r="AU59" s="1248"/>
      <c r="AV59" s="1249"/>
      <c r="AW59" s="1247">
        <f>SUM(AW35+AW58)</f>
        <v>117785</v>
      </c>
      <c r="AX59" s="1248"/>
      <c r="AY59" s="1248"/>
      <c r="AZ59" s="1249"/>
    </row>
    <row r="60" spans="1:52" s="1261" customFormat="1" ht="25.5" customHeight="1">
      <c r="A60" s="1259" t="s">
        <v>859</v>
      </c>
      <c r="B60" s="1259"/>
      <c r="C60" s="1259"/>
      <c r="D60" s="1259"/>
      <c r="E60" s="1259"/>
      <c r="F60" s="1259"/>
      <c r="G60" s="1259"/>
      <c r="H60" s="1259"/>
      <c r="I60" s="1259"/>
      <c r="J60" s="1259"/>
      <c r="K60" s="1259"/>
      <c r="L60" s="1259"/>
      <c r="M60" s="1259"/>
      <c r="N60" s="1259"/>
      <c r="O60" s="1259"/>
      <c r="P60" s="1256" t="s">
        <v>1640</v>
      </c>
      <c r="Q60" s="1227"/>
      <c r="R60" s="1228"/>
      <c r="S60" s="1228"/>
      <c r="T60" s="1229"/>
      <c r="U60" s="1227"/>
      <c r="V60" s="1228"/>
      <c r="W60" s="1228"/>
      <c r="X60" s="1229"/>
      <c r="Y60" s="1227"/>
      <c r="Z60" s="1228"/>
      <c r="AA60" s="1228"/>
      <c r="AB60" s="1229"/>
      <c r="AC60" s="1227"/>
      <c r="AD60" s="1228"/>
      <c r="AE60" s="1228"/>
      <c r="AF60" s="1229"/>
      <c r="AG60" s="1227"/>
      <c r="AH60" s="1228"/>
      <c r="AI60" s="1228"/>
      <c r="AJ60" s="1229"/>
      <c r="AK60" s="1227"/>
      <c r="AL60" s="1228"/>
      <c r="AM60" s="1228"/>
      <c r="AN60" s="1229"/>
      <c r="AO60" s="1227"/>
      <c r="AP60" s="1228"/>
      <c r="AQ60" s="1228"/>
      <c r="AR60" s="1229"/>
      <c r="AS60" s="1227"/>
      <c r="AT60" s="1228"/>
      <c r="AU60" s="1228"/>
      <c r="AV60" s="1229"/>
      <c r="AW60" s="1227"/>
      <c r="AX60" s="1228"/>
      <c r="AY60" s="1228"/>
      <c r="AZ60" s="1229"/>
    </row>
    <row r="61" spans="1:52" s="1261" customFormat="1" ht="39.75" customHeight="1">
      <c r="A61" s="1230" t="s">
        <v>927</v>
      </c>
      <c r="B61" s="1230"/>
      <c r="C61" s="1230"/>
      <c r="D61" s="1230"/>
      <c r="E61" s="1230"/>
      <c r="F61" s="1230"/>
      <c r="G61" s="1230"/>
      <c r="H61" s="1230"/>
      <c r="I61" s="1230"/>
      <c r="J61" s="1230"/>
      <c r="K61" s="1230"/>
      <c r="L61" s="1230"/>
      <c r="M61" s="1230"/>
      <c r="N61" s="1230"/>
      <c r="O61" s="1230"/>
      <c r="P61" s="1226" t="s">
        <v>1642</v>
      </c>
      <c r="Q61" s="1227"/>
      <c r="R61" s="1228"/>
      <c r="S61" s="1228"/>
      <c r="T61" s="1229"/>
      <c r="U61" s="1227"/>
      <c r="V61" s="1228"/>
      <c r="W61" s="1228"/>
      <c r="X61" s="1229"/>
      <c r="Y61" s="1227"/>
      <c r="Z61" s="1228"/>
      <c r="AA61" s="1228"/>
      <c r="AB61" s="1229"/>
      <c r="AC61" s="1227"/>
      <c r="AD61" s="1228"/>
      <c r="AE61" s="1228"/>
      <c r="AF61" s="1229"/>
      <c r="AG61" s="1227"/>
      <c r="AH61" s="1228"/>
      <c r="AI61" s="1228"/>
      <c r="AJ61" s="1229"/>
      <c r="AK61" s="1227"/>
      <c r="AL61" s="1228"/>
      <c r="AM61" s="1228"/>
      <c r="AN61" s="1229"/>
      <c r="AO61" s="1227"/>
      <c r="AP61" s="1228"/>
      <c r="AQ61" s="1228"/>
      <c r="AR61" s="1229"/>
      <c r="AS61" s="1227"/>
      <c r="AT61" s="1228"/>
      <c r="AU61" s="1228"/>
      <c r="AV61" s="1229"/>
      <c r="AW61" s="1227"/>
      <c r="AX61" s="1228"/>
      <c r="AY61" s="1228"/>
      <c r="AZ61" s="1229"/>
    </row>
    <row r="62" spans="1:52" s="1261" customFormat="1" ht="39" customHeight="1">
      <c r="A62" s="1230" t="s">
        <v>928</v>
      </c>
      <c r="B62" s="1230"/>
      <c r="C62" s="1230"/>
      <c r="D62" s="1230"/>
      <c r="E62" s="1230"/>
      <c r="F62" s="1230"/>
      <c r="G62" s="1230"/>
      <c r="H62" s="1230"/>
      <c r="I62" s="1230"/>
      <c r="J62" s="1230"/>
      <c r="K62" s="1230"/>
      <c r="L62" s="1230"/>
      <c r="M62" s="1230"/>
      <c r="N62" s="1230"/>
      <c r="O62" s="1230"/>
      <c r="P62" s="1226" t="s">
        <v>1644</v>
      </c>
      <c r="Q62" s="1227"/>
      <c r="R62" s="1228"/>
      <c r="S62" s="1228"/>
      <c r="T62" s="1229"/>
      <c r="U62" s="1227"/>
      <c r="V62" s="1228"/>
      <c r="W62" s="1228"/>
      <c r="X62" s="1229"/>
      <c r="Y62" s="1227"/>
      <c r="Z62" s="1228"/>
      <c r="AA62" s="1228"/>
      <c r="AB62" s="1229"/>
      <c r="AC62" s="1227"/>
      <c r="AD62" s="1228"/>
      <c r="AE62" s="1228"/>
      <c r="AF62" s="1229"/>
      <c r="AG62" s="1227"/>
      <c r="AH62" s="1228"/>
      <c r="AI62" s="1228"/>
      <c r="AJ62" s="1229"/>
      <c r="AK62" s="1227"/>
      <c r="AL62" s="1228"/>
      <c r="AM62" s="1228"/>
      <c r="AN62" s="1229"/>
      <c r="AO62" s="1227"/>
      <c r="AP62" s="1228"/>
      <c r="AQ62" s="1228"/>
      <c r="AR62" s="1229"/>
      <c r="AS62" s="1227"/>
      <c r="AT62" s="1228"/>
      <c r="AU62" s="1228"/>
      <c r="AV62" s="1229"/>
      <c r="AW62" s="1227"/>
      <c r="AX62" s="1228"/>
      <c r="AY62" s="1228"/>
      <c r="AZ62" s="1229"/>
    </row>
    <row r="63" spans="1:52" s="1261" customFormat="1" ht="28.5" customHeight="1">
      <c r="A63" s="1230" t="s">
        <v>929</v>
      </c>
      <c r="B63" s="1230"/>
      <c r="C63" s="1230"/>
      <c r="D63" s="1230"/>
      <c r="E63" s="1230"/>
      <c r="F63" s="1230"/>
      <c r="G63" s="1230"/>
      <c r="H63" s="1230"/>
      <c r="I63" s="1230"/>
      <c r="J63" s="1230"/>
      <c r="K63" s="1230"/>
      <c r="L63" s="1230"/>
      <c r="M63" s="1230"/>
      <c r="N63" s="1230"/>
      <c r="O63" s="1230"/>
      <c r="P63" s="1226" t="s">
        <v>1646</v>
      </c>
      <c r="Q63" s="1227"/>
      <c r="R63" s="1228"/>
      <c r="S63" s="1228"/>
      <c r="T63" s="1229"/>
      <c r="U63" s="1227"/>
      <c r="V63" s="1228"/>
      <c r="W63" s="1228"/>
      <c r="X63" s="1229"/>
      <c r="Y63" s="1227"/>
      <c r="Z63" s="1228"/>
      <c r="AA63" s="1228"/>
      <c r="AB63" s="1229"/>
      <c r="AC63" s="1227"/>
      <c r="AD63" s="1228"/>
      <c r="AE63" s="1228"/>
      <c r="AF63" s="1229"/>
      <c r="AG63" s="1227"/>
      <c r="AH63" s="1228"/>
      <c r="AI63" s="1228"/>
      <c r="AJ63" s="1229"/>
      <c r="AK63" s="1227"/>
      <c r="AL63" s="1228"/>
      <c r="AM63" s="1228"/>
      <c r="AN63" s="1229"/>
      <c r="AO63" s="1227"/>
      <c r="AP63" s="1228"/>
      <c r="AQ63" s="1228"/>
      <c r="AR63" s="1229"/>
      <c r="AS63" s="1227"/>
      <c r="AT63" s="1228"/>
      <c r="AU63" s="1228"/>
      <c r="AV63" s="1229"/>
      <c r="AW63" s="1227"/>
      <c r="AX63" s="1228"/>
      <c r="AY63" s="1228"/>
      <c r="AZ63" s="1229"/>
    </row>
    <row r="64" spans="1:52" s="1261" customFormat="1" ht="38.25" customHeight="1">
      <c r="A64" s="1230" t="s">
        <v>930</v>
      </c>
      <c r="B64" s="1230"/>
      <c r="C64" s="1230"/>
      <c r="D64" s="1230"/>
      <c r="E64" s="1230"/>
      <c r="F64" s="1230"/>
      <c r="G64" s="1230"/>
      <c r="H64" s="1230"/>
      <c r="I64" s="1230"/>
      <c r="J64" s="1230"/>
      <c r="K64" s="1230"/>
      <c r="L64" s="1230"/>
      <c r="M64" s="1230"/>
      <c r="N64" s="1230"/>
      <c r="O64" s="1230"/>
      <c r="P64" s="1226" t="s">
        <v>1648</v>
      </c>
      <c r="Q64" s="1227"/>
      <c r="R64" s="1228"/>
      <c r="S64" s="1228"/>
      <c r="T64" s="1229"/>
      <c r="U64" s="1227"/>
      <c r="V64" s="1228"/>
      <c r="W64" s="1228"/>
      <c r="X64" s="1229"/>
      <c r="Y64" s="1227"/>
      <c r="Z64" s="1228"/>
      <c r="AA64" s="1228"/>
      <c r="AB64" s="1229"/>
      <c r="AC64" s="1227"/>
      <c r="AD64" s="1228"/>
      <c r="AE64" s="1228"/>
      <c r="AF64" s="1229"/>
      <c r="AG64" s="1227"/>
      <c r="AH64" s="1228"/>
      <c r="AI64" s="1228"/>
      <c r="AJ64" s="1229"/>
      <c r="AK64" s="1227"/>
      <c r="AL64" s="1228"/>
      <c r="AM64" s="1228"/>
      <c r="AN64" s="1229"/>
      <c r="AO64" s="1227"/>
      <c r="AP64" s="1228"/>
      <c r="AQ64" s="1228"/>
      <c r="AR64" s="1229"/>
      <c r="AS64" s="1227"/>
      <c r="AT64" s="1228"/>
      <c r="AU64" s="1228"/>
      <c r="AV64" s="1229"/>
      <c r="AW64" s="1227"/>
      <c r="AX64" s="1228"/>
      <c r="AY64" s="1228"/>
      <c r="AZ64" s="1229"/>
    </row>
    <row r="65" spans="1:52" s="1261" customFormat="1" ht="41.25" customHeight="1">
      <c r="A65" s="1230" t="s">
        <v>931</v>
      </c>
      <c r="B65" s="1230"/>
      <c r="C65" s="1230"/>
      <c r="D65" s="1230"/>
      <c r="E65" s="1230"/>
      <c r="F65" s="1230"/>
      <c r="G65" s="1230"/>
      <c r="H65" s="1230"/>
      <c r="I65" s="1230"/>
      <c r="J65" s="1230"/>
      <c r="K65" s="1230"/>
      <c r="L65" s="1230"/>
      <c r="M65" s="1230"/>
      <c r="N65" s="1230"/>
      <c r="O65" s="1230"/>
      <c r="P65" s="1226" t="s">
        <v>1651</v>
      </c>
      <c r="Q65" s="1227"/>
      <c r="R65" s="1228"/>
      <c r="S65" s="1228"/>
      <c r="T65" s="1229"/>
      <c r="U65" s="1227"/>
      <c r="V65" s="1228"/>
      <c r="W65" s="1228"/>
      <c r="X65" s="1229"/>
      <c r="Y65" s="1227"/>
      <c r="Z65" s="1228"/>
      <c r="AA65" s="1228"/>
      <c r="AB65" s="1229"/>
      <c r="AC65" s="1227"/>
      <c r="AD65" s="1228"/>
      <c r="AE65" s="1228"/>
      <c r="AF65" s="1229"/>
      <c r="AG65" s="1227"/>
      <c r="AH65" s="1228"/>
      <c r="AI65" s="1228"/>
      <c r="AJ65" s="1229"/>
      <c r="AK65" s="1227"/>
      <c r="AL65" s="1228"/>
      <c r="AM65" s="1228"/>
      <c r="AN65" s="1229"/>
      <c r="AO65" s="1227"/>
      <c r="AP65" s="1228"/>
      <c r="AQ65" s="1228"/>
      <c r="AR65" s="1229"/>
      <c r="AS65" s="1227"/>
      <c r="AT65" s="1228"/>
      <c r="AU65" s="1228"/>
      <c r="AV65" s="1229"/>
      <c r="AW65" s="1227"/>
      <c r="AX65" s="1228"/>
      <c r="AY65" s="1228"/>
      <c r="AZ65" s="1229"/>
    </row>
    <row r="66" spans="1:52" s="1261" customFormat="1" ht="39.75" customHeight="1">
      <c r="A66" s="1230" t="s">
        <v>932</v>
      </c>
      <c r="B66" s="1230"/>
      <c r="C66" s="1230"/>
      <c r="D66" s="1230"/>
      <c r="E66" s="1230"/>
      <c r="F66" s="1230"/>
      <c r="G66" s="1230"/>
      <c r="H66" s="1230"/>
      <c r="I66" s="1230"/>
      <c r="J66" s="1230"/>
      <c r="K66" s="1230"/>
      <c r="L66" s="1230"/>
      <c r="M66" s="1230"/>
      <c r="N66" s="1230"/>
      <c r="O66" s="1230"/>
      <c r="P66" s="1226" t="s">
        <v>1653</v>
      </c>
      <c r="Q66" s="1227"/>
      <c r="R66" s="1228"/>
      <c r="S66" s="1228"/>
      <c r="T66" s="1229"/>
      <c r="U66" s="1227"/>
      <c r="V66" s="1228"/>
      <c r="W66" s="1228"/>
      <c r="X66" s="1229"/>
      <c r="Y66" s="1227"/>
      <c r="Z66" s="1228"/>
      <c r="AA66" s="1228"/>
      <c r="AB66" s="1229"/>
      <c r="AC66" s="1227"/>
      <c r="AD66" s="1228"/>
      <c r="AE66" s="1228"/>
      <c r="AF66" s="1229"/>
      <c r="AG66" s="1227"/>
      <c r="AH66" s="1228"/>
      <c r="AI66" s="1228"/>
      <c r="AJ66" s="1229"/>
      <c r="AK66" s="1227"/>
      <c r="AL66" s="1228"/>
      <c r="AM66" s="1228"/>
      <c r="AN66" s="1229"/>
      <c r="AO66" s="1227"/>
      <c r="AP66" s="1228"/>
      <c r="AQ66" s="1228"/>
      <c r="AR66" s="1229"/>
      <c r="AS66" s="1227"/>
      <c r="AT66" s="1228"/>
      <c r="AU66" s="1228"/>
      <c r="AV66" s="1229"/>
      <c r="AW66" s="1227"/>
      <c r="AX66" s="1228"/>
      <c r="AY66" s="1228"/>
      <c r="AZ66" s="1229"/>
    </row>
    <row r="67" spans="1:52" s="1261" customFormat="1" ht="38.25" customHeight="1">
      <c r="A67" s="1230" t="s">
        <v>933</v>
      </c>
      <c r="B67" s="1230"/>
      <c r="C67" s="1230"/>
      <c r="D67" s="1230"/>
      <c r="E67" s="1230"/>
      <c r="F67" s="1230"/>
      <c r="G67" s="1230"/>
      <c r="H67" s="1230"/>
      <c r="I67" s="1230"/>
      <c r="J67" s="1230"/>
      <c r="K67" s="1230"/>
      <c r="L67" s="1230"/>
      <c r="M67" s="1230"/>
      <c r="N67" s="1230"/>
      <c r="O67" s="1230"/>
      <c r="P67" s="1226" t="s">
        <v>1655</v>
      </c>
      <c r="Q67" s="1227"/>
      <c r="R67" s="1228"/>
      <c r="S67" s="1228"/>
      <c r="T67" s="1229"/>
      <c r="U67" s="1227"/>
      <c r="V67" s="1228"/>
      <c r="W67" s="1228"/>
      <c r="X67" s="1229"/>
      <c r="Y67" s="1227"/>
      <c r="Z67" s="1228"/>
      <c r="AA67" s="1228"/>
      <c r="AB67" s="1229"/>
      <c r="AC67" s="1227"/>
      <c r="AD67" s="1228"/>
      <c r="AE67" s="1228"/>
      <c r="AF67" s="1229"/>
      <c r="AG67" s="1227"/>
      <c r="AH67" s="1228"/>
      <c r="AI67" s="1228"/>
      <c r="AJ67" s="1229"/>
      <c r="AK67" s="1227"/>
      <c r="AL67" s="1228"/>
      <c r="AM67" s="1228"/>
      <c r="AN67" s="1229"/>
      <c r="AO67" s="1227"/>
      <c r="AP67" s="1228"/>
      <c r="AQ67" s="1228"/>
      <c r="AR67" s="1229"/>
      <c r="AS67" s="1227"/>
      <c r="AT67" s="1228"/>
      <c r="AU67" s="1228"/>
      <c r="AV67" s="1229"/>
      <c r="AW67" s="1227"/>
      <c r="AX67" s="1228"/>
      <c r="AY67" s="1228"/>
      <c r="AZ67" s="1229"/>
    </row>
    <row r="68" spans="1:52" s="1262" customFormat="1" ht="25.5" customHeight="1">
      <c r="A68" s="1244" t="s">
        <v>860</v>
      </c>
      <c r="B68" s="1244"/>
      <c r="C68" s="1244"/>
      <c r="D68" s="1244"/>
      <c r="E68" s="1244"/>
      <c r="F68" s="1244"/>
      <c r="G68" s="1244"/>
      <c r="H68" s="1244"/>
      <c r="I68" s="1244"/>
      <c r="J68" s="1244"/>
      <c r="K68" s="1244"/>
      <c r="L68" s="1244"/>
      <c r="M68" s="1244"/>
      <c r="N68" s="1244"/>
      <c r="O68" s="1244"/>
      <c r="P68" s="1246" t="s">
        <v>1657</v>
      </c>
      <c r="Q68" s="1247">
        <v>0</v>
      </c>
      <c r="R68" s="1248"/>
      <c r="S68" s="1248"/>
      <c r="T68" s="1249"/>
      <c r="U68" s="1247">
        <v>0</v>
      </c>
      <c r="V68" s="1248"/>
      <c r="W68" s="1248"/>
      <c r="X68" s="1249"/>
      <c r="Y68" s="1247">
        <v>0</v>
      </c>
      <c r="Z68" s="1248"/>
      <c r="AA68" s="1248"/>
      <c r="AB68" s="1249"/>
      <c r="AC68" s="1247">
        <v>0</v>
      </c>
      <c r="AD68" s="1248"/>
      <c r="AE68" s="1248"/>
      <c r="AF68" s="1249"/>
      <c r="AG68" s="1247">
        <v>0</v>
      </c>
      <c r="AH68" s="1248"/>
      <c r="AI68" s="1248"/>
      <c r="AJ68" s="1249"/>
      <c r="AK68" s="1247">
        <v>0</v>
      </c>
      <c r="AL68" s="1248"/>
      <c r="AM68" s="1248"/>
      <c r="AN68" s="1249"/>
      <c r="AO68" s="1247">
        <v>0</v>
      </c>
      <c r="AP68" s="1248"/>
      <c r="AQ68" s="1248"/>
      <c r="AR68" s="1249"/>
      <c r="AS68" s="1247">
        <v>0</v>
      </c>
      <c r="AT68" s="1248"/>
      <c r="AU68" s="1248"/>
      <c r="AV68" s="1249"/>
      <c r="AW68" s="1247">
        <v>0</v>
      </c>
      <c r="AX68" s="1248"/>
      <c r="AY68" s="1248"/>
      <c r="AZ68" s="1249"/>
    </row>
    <row r="69" spans="1:52" s="1261" customFormat="1" ht="39.75" customHeight="1">
      <c r="A69" s="1230" t="s">
        <v>934</v>
      </c>
      <c r="B69" s="1230"/>
      <c r="C69" s="1230"/>
      <c r="D69" s="1230"/>
      <c r="E69" s="1230"/>
      <c r="F69" s="1230"/>
      <c r="G69" s="1230"/>
      <c r="H69" s="1230"/>
      <c r="I69" s="1230"/>
      <c r="J69" s="1230"/>
      <c r="K69" s="1230"/>
      <c r="L69" s="1230"/>
      <c r="M69" s="1230"/>
      <c r="N69" s="1230"/>
      <c r="O69" s="1230"/>
      <c r="P69" s="1226" t="s">
        <v>1659</v>
      </c>
      <c r="Q69" s="1227"/>
      <c r="R69" s="1228"/>
      <c r="S69" s="1228"/>
      <c r="T69" s="1229"/>
      <c r="U69" s="1227"/>
      <c r="V69" s="1228"/>
      <c r="W69" s="1228"/>
      <c r="X69" s="1229"/>
      <c r="Y69" s="1227"/>
      <c r="Z69" s="1228"/>
      <c r="AA69" s="1228"/>
      <c r="AB69" s="1229"/>
      <c r="AC69" s="1227"/>
      <c r="AD69" s="1228"/>
      <c r="AE69" s="1228"/>
      <c r="AF69" s="1229"/>
      <c r="AG69" s="1227"/>
      <c r="AH69" s="1228"/>
      <c r="AI69" s="1228"/>
      <c r="AJ69" s="1229"/>
      <c r="AK69" s="1227"/>
      <c r="AL69" s="1228"/>
      <c r="AM69" s="1228"/>
      <c r="AN69" s="1229"/>
      <c r="AO69" s="1227"/>
      <c r="AP69" s="1228"/>
      <c r="AQ69" s="1228"/>
      <c r="AR69" s="1229"/>
      <c r="AS69" s="1227"/>
      <c r="AT69" s="1228"/>
      <c r="AU69" s="1228"/>
      <c r="AV69" s="1229"/>
      <c r="AW69" s="1227"/>
      <c r="AX69" s="1228"/>
      <c r="AY69" s="1228"/>
      <c r="AZ69" s="1229"/>
    </row>
    <row r="70" spans="1:52" s="1261" customFormat="1" ht="39.75" customHeight="1">
      <c r="A70" s="1230" t="s">
        <v>935</v>
      </c>
      <c r="B70" s="1230"/>
      <c r="C70" s="1230"/>
      <c r="D70" s="1230"/>
      <c r="E70" s="1230"/>
      <c r="F70" s="1230"/>
      <c r="G70" s="1230"/>
      <c r="H70" s="1230"/>
      <c r="I70" s="1230"/>
      <c r="J70" s="1230"/>
      <c r="K70" s="1230"/>
      <c r="L70" s="1230"/>
      <c r="M70" s="1230"/>
      <c r="N70" s="1230"/>
      <c r="O70" s="1230"/>
      <c r="P70" s="1226" t="s">
        <v>1661</v>
      </c>
      <c r="Q70" s="1227"/>
      <c r="R70" s="1228"/>
      <c r="S70" s="1228"/>
      <c r="T70" s="1229"/>
      <c r="U70" s="1227"/>
      <c r="V70" s="1228"/>
      <c r="W70" s="1228"/>
      <c r="X70" s="1229"/>
      <c r="Y70" s="1227"/>
      <c r="Z70" s="1228"/>
      <c r="AA70" s="1228"/>
      <c r="AB70" s="1229"/>
      <c r="AC70" s="1227"/>
      <c r="AD70" s="1228"/>
      <c r="AE70" s="1228"/>
      <c r="AF70" s="1229"/>
      <c r="AG70" s="1227"/>
      <c r="AH70" s="1228"/>
      <c r="AI70" s="1228"/>
      <c r="AJ70" s="1229"/>
      <c r="AK70" s="1227"/>
      <c r="AL70" s="1228"/>
      <c r="AM70" s="1228"/>
      <c r="AN70" s="1229"/>
      <c r="AO70" s="1227"/>
      <c r="AP70" s="1228"/>
      <c r="AQ70" s="1228"/>
      <c r="AR70" s="1229"/>
      <c r="AS70" s="1227"/>
      <c r="AT70" s="1228"/>
      <c r="AU70" s="1228"/>
      <c r="AV70" s="1229"/>
      <c r="AW70" s="1227"/>
      <c r="AX70" s="1228"/>
      <c r="AY70" s="1228"/>
      <c r="AZ70" s="1229"/>
    </row>
    <row r="71" spans="1:52" s="1261" customFormat="1" ht="31.5" customHeight="1">
      <c r="A71" s="1230" t="s">
        <v>936</v>
      </c>
      <c r="B71" s="1230"/>
      <c r="C71" s="1230"/>
      <c r="D71" s="1230"/>
      <c r="E71" s="1230"/>
      <c r="F71" s="1230"/>
      <c r="G71" s="1230"/>
      <c r="H71" s="1230"/>
      <c r="I71" s="1230"/>
      <c r="J71" s="1230"/>
      <c r="K71" s="1230"/>
      <c r="L71" s="1230"/>
      <c r="M71" s="1230"/>
      <c r="N71" s="1230"/>
      <c r="O71" s="1230"/>
      <c r="P71" s="1226" t="s">
        <v>1663</v>
      </c>
      <c r="Q71" s="1227"/>
      <c r="R71" s="1228"/>
      <c r="S71" s="1228"/>
      <c r="T71" s="1229"/>
      <c r="U71" s="1227"/>
      <c r="V71" s="1228"/>
      <c r="W71" s="1228"/>
      <c r="X71" s="1229"/>
      <c r="Y71" s="1227"/>
      <c r="Z71" s="1228"/>
      <c r="AA71" s="1228"/>
      <c r="AB71" s="1229"/>
      <c r="AC71" s="1227"/>
      <c r="AD71" s="1228"/>
      <c r="AE71" s="1228"/>
      <c r="AF71" s="1229"/>
      <c r="AG71" s="1227"/>
      <c r="AH71" s="1228"/>
      <c r="AI71" s="1228"/>
      <c r="AJ71" s="1229"/>
      <c r="AK71" s="1227"/>
      <c r="AL71" s="1228"/>
      <c r="AM71" s="1228"/>
      <c r="AN71" s="1229"/>
      <c r="AO71" s="1227"/>
      <c r="AP71" s="1228"/>
      <c r="AQ71" s="1228"/>
      <c r="AR71" s="1229"/>
      <c r="AS71" s="1227"/>
      <c r="AT71" s="1228"/>
      <c r="AU71" s="1228"/>
      <c r="AV71" s="1229"/>
      <c r="AW71" s="1227"/>
      <c r="AX71" s="1228"/>
      <c r="AY71" s="1228"/>
      <c r="AZ71" s="1229"/>
    </row>
    <row r="72" spans="1:52" s="1261" customFormat="1" ht="32.25" customHeight="1">
      <c r="A72" s="1230" t="s">
        <v>937</v>
      </c>
      <c r="B72" s="1230"/>
      <c r="C72" s="1230"/>
      <c r="D72" s="1230"/>
      <c r="E72" s="1230"/>
      <c r="F72" s="1230"/>
      <c r="G72" s="1230"/>
      <c r="H72" s="1230"/>
      <c r="I72" s="1230"/>
      <c r="J72" s="1230"/>
      <c r="K72" s="1230"/>
      <c r="L72" s="1230"/>
      <c r="M72" s="1230"/>
      <c r="N72" s="1230"/>
      <c r="O72" s="1230"/>
      <c r="P72" s="1226" t="s">
        <v>1665</v>
      </c>
      <c r="Q72" s="1227"/>
      <c r="R72" s="1228"/>
      <c r="S72" s="1228"/>
      <c r="T72" s="1229"/>
      <c r="U72" s="1227"/>
      <c r="V72" s="1228"/>
      <c r="W72" s="1228"/>
      <c r="X72" s="1229"/>
      <c r="Y72" s="1227"/>
      <c r="Z72" s="1228"/>
      <c r="AA72" s="1228"/>
      <c r="AB72" s="1229"/>
      <c r="AC72" s="1227"/>
      <c r="AD72" s="1228"/>
      <c r="AE72" s="1228"/>
      <c r="AF72" s="1229"/>
      <c r="AG72" s="1227"/>
      <c r="AH72" s="1228"/>
      <c r="AI72" s="1228"/>
      <c r="AJ72" s="1229"/>
      <c r="AK72" s="1227"/>
      <c r="AL72" s="1228"/>
      <c r="AM72" s="1228"/>
      <c r="AN72" s="1229"/>
      <c r="AO72" s="1227"/>
      <c r="AP72" s="1228"/>
      <c r="AQ72" s="1228"/>
      <c r="AR72" s="1229"/>
      <c r="AS72" s="1227"/>
      <c r="AT72" s="1228"/>
      <c r="AU72" s="1228"/>
      <c r="AV72" s="1229"/>
      <c r="AW72" s="1227"/>
      <c r="AX72" s="1228"/>
      <c r="AY72" s="1228"/>
      <c r="AZ72" s="1229"/>
    </row>
    <row r="73" spans="1:52" s="1261" customFormat="1" ht="38.25" customHeight="1">
      <c r="A73" s="1230" t="s">
        <v>938</v>
      </c>
      <c r="B73" s="1230"/>
      <c r="C73" s="1230"/>
      <c r="D73" s="1230"/>
      <c r="E73" s="1230"/>
      <c r="F73" s="1230"/>
      <c r="G73" s="1230"/>
      <c r="H73" s="1230"/>
      <c r="I73" s="1230"/>
      <c r="J73" s="1230"/>
      <c r="K73" s="1230"/>
      <c r="L73" s="1230"/>
      <c r="M73" s="1230"/>
      <c r="N73" s="1230"/>
      <c r="O73" s="1230"/>
      <c r="P73" s="1226" t="s">
        <v>1667</v>
      </c>
      <c r="Q73" s="1227"/>
      <c r="R73" s="1228"/>
      <c r="S73" s="1228"/>
      <c r="T73" s="1229"/>
      <c r="U73" s="1227"/>
      <c r="V73" s="1228"/>
      <c r="W73" s="1228"/>
      <c r="X73" s="1229"/>
      <c r="Y73" s="1227"/>
      <c r="Z73" s="1228"/>
      <c r="AA73" s="1228"/>
      <c r="AB73" s="1229"/>
      <c r="AC73" s="1227"/>
      <c r="AD73" s="1228"/>
      <c r="AE73" s="1228"/>
      <c r="AF73" s="1229"/>
      <c r="AG73" s="1227"/>
      <c r="AH73" s="1228"/>
      <c r="AI73" s="1228"/>
      <c r="AJ73" s="1229"/>
      <c r="AK73" s="1227"/>
      <c r="AL73" s="1228"/>
      <c r="AM73" s="1228"/>
      <c r="AN73" s="1229"/>
      <c r="AO73" s="1227"/>
      <c r="AP73" s="1228"/>
      <c r="AQ73" s="1228"/>
      <c r="AR73" s="1229"/>
      <c r="AS73" s="1227"/>
      <c r="AT73" s="1228"/>
      <c r="AU73" s="1228"/>
      <c r="AV73" s="1229"/>
      <c r="AW73" s="1227"/>
      <c r="AX73" s="1228"/>
      <c r="AY73" s="1228"/>
      <c r="AZ73" s="1229"/>
    </row>
    <row r="74" spans="1:52" s="1261" customFormat="1" ht="38.25" customHeight="1">
      <c r="A74" s="1230" t="s">
        <v>939</v>
      </c>
      <c r="B74" s="1230"/>
      <c r="C74" s="1230"/>
      <c r="D74" s="1230"/>
      <c r="E74" s="1230"/>
      <c r="F74" s="1230"/>
      <c r="G74" s="1230"/>
      <c r="H74" s="1230"/>
      <c r="I74" s="1230"/>
      <c r="J74" s="1230"/>
      <c r="K74" s="1230"/>
      <c r="L74" s="1230"/>
      <c r="M74" s="1230"/>
      <c r="N74" s="1230"/>
      <c r="O74" s="1230"/>
      <c r="P74" s="1226" t="s">
        <v>1669</v>
      </c>
      <c r="Q74" s="1227"/>
      <c r="R74" s="1228"/>
      <c r="S74" s="1228"/>
      <c r="T74" s="1229"/>
      <c r="U74" s="1227"/>
      <c r="V74" s="1228"/>
      <c r="W74" s="1228"/>
      <c r="X74" s="1229"/>
      <c r="Y74" s="1227"/>
      <c r="Z74" s="1228"/>
      <c r="AA74" s="1228"/>
      <c r="AB74" s="1229"/>
      <c r="AC74" s="1227"/>
      <c r="AD74" s="1228"/>
      <c r="AE74" s="1228"/>
      <c r="AF74" s="1229"/>
      <c r="AG74" s="1227"/>
      <c r="AH74" s="1228"/>
      <c r="AI74" s="1228"/>
      <c r="AJ74" s="1229"/>
      <c r="AK74" s="1227"/>
      <c r="AL74" s="1228"/>
      <c r="AM74" s="1228"/>
      <c r="AN74" s="1229"/>
      <c r="AO74" s="1227"/>
      <c r="AP74" s="1228"/>
      <c r="AQ74" s="1228"/>
      <c r="AR74" s="1229"/>
      <c r="AS74" s="1227"/>
      <c r="AT74" s="1228"/>
      <c r="AU74" s="1228"/>
      <c r="AV74" s="1229"/>
      <c r="AW74" s="1227"/>
      <c r="AX74" s="1228"/>
      <c r="AY74" s="1228"/>
      <c r="AZ74" s="1229"/>
    </row>
    <row r="75" spans="1:52" s="1261" customFormat="1" ht="40.5" customHeight="1">
      <c r="A75" s="1230" t="s">
        <v>940</v>
      </c>
      <c r="B75" s="1230"/>
      <c r="C75" s="1230"/>
      <c r="D75" s="1230"/>
      <c r="E75" s="1230"/>
      <c r="F75" s="1230"/>
      <c r="G75" s="1230"/>
      <c r="H75" s="1230"/>
      <c r="I75" s="1230"/>
      <c r="J75" s="1230"/>
      <c r="K75" s="1230"/>
      <c r="L75" s="1230"/>
      <c r="M75" s="1230"/>
      <c r="N75" s="1230"/>
      <c r="O75" s="1230"/>
      <c r="P75" s="1226" t="s">
        <v>1671</v>
      </c>
      <c r="Q75" s="1227"/>
      <c r="R75" s="1228"/>
      <c r="S75" s="1228"/>
      <c r="T75" s="1229"/>
      <c r="U75" s="1227"/>
      <c r="V75" s="1228"/>
      <c r="W75" s="1228"/>
      <c r="X75" s="1229"/>
      <c r="Y75" s="1227"/>
      <c r="Z75" s="1228"/>
      <c r="AA75" s="1228"/>
      <c r="AB75" s="1229"/>
      <c r="AC75" s="1227"/>
      <c r="AD75" s="1228"/>
      <c r="AE75" s="1228"/>
      <c r="AF75" s="1229"/>
      <c r="AG75" s="1227"/>
      <c r="AH75" s="1228"/>
      <c r="AI75" s="1228"/>
      <c r="AJ75" s="1229"/>
      <c r="AK75" s="1227"/>
      <c r="AL75" s="1228"/>
      <c r="AM75" s="1228"/>
      <c r="AN75" s="1229"/>
      <c r="AO75" s="1227"/>
      <c r="AP75" s="1228"/>
      <c r="AQ75" s="1228"/>
      <c r="AR75" s="1229"/>
      <c r="AS75" s="1227"/>
      <c r="AT75" s="1228"/>
      <c r="AU75" s="1228"/>
      <c r="AV75" s="1229"/>
      <c r="AW75" s="1227"/>
      <c r="AX75" s="1228"/>
      <c r="AY75" s="1228"/>
      <c r="AZ75" s="1229"/>
    </row>
    <row r="76" spans="1:52" s="1262" customFormat="1" ht="25.5" customHeight="1">
      <c r="A76" s="1244" t="s">
        <v>861</v>
      </c>
      <c r="B76" s="1244"/>
      <c r="C76" s="1244"/>
      <c r="D76" s="1244"/>
      <c r="E76" s="1244"/>
      <c r="F76" s="1244"/>
      <c r="G76" s="1244"/>
      <c r="H76" s="1244"/>
      <c r="I76" s="1244"/>
      <c r="J76" s="1244"/>
      <c r="K76" s="1244"/>
      <c r="L76" s="1244"/>
      <c r="M76" s="1244"/>
      <c r="N76" s="1244"/>
      <c r="O76" s="1244"/>
      <c r="P76" s="1246" t="s">
        <v>1673</v>
      </c>
      <c r="Q76" s="1247">
        <v>0</v>
      </c>
      <c r="R76" s="1248"/>
      <c r="S76" s="1248"/>
      <c r="T76" s="1249"/>
      <c r="U76" s="1247">
        <v>0</v>
      </c>
      <c r="V76" s="1248"/>
      <c r="W76" s="1248"/>
      <c r="X76" s="1249"/>
      <c r="Y76" s="1247">
        <v>0</v>
      </c>
      <c r="Z76" s="1248"/>
      <c r="AA76" s="1248"/>
      <c r="AB76" s="1249"/>
      <c r="AC76" s="1247">
        <v>0</v>
      </c>
      <c r="AD76" s="1248"/>
      <c r="AE76" s="1248"/>
      <c r="AF76" s="1249"/>
      <c r="AG76" s="1247">
        <v>0</v>
      </c>
      <c r="AH76" s="1248"/>
      <c r="AI76" s="1248"/>
      <c r="AJ76" s="1249"/>
      <c r="AK76" s="1247">
        <v>0</v>
      </c>
      <c r="AL76" s="1248"/>
      <c r="AM76" s="1248"/>
      <c r="AN76" s="1249"/>
      <c r="AO76" s="1247">
        <v>0</v>
      </c>
      <c r="AP76" s="1248"/>
      <c r="AQ76" s="1248"/>
      <c r="AR76" s="1249"/>
      <c r="AS76" s="1247">
        <v>0</v>
      </c>
      <c r="AT76" s="1248"/>
      <c r="AU76" s="1248"/>
      <c r="AV76" s="1249"/>
      <c r="AW76" s="1247">
        <v>0</v>
      </c>
      <c r="AX76" s="1248"/>
      <c r="AY76" s="1248"/>
      <c r="AZ76" s="1249"/>
    </row>
    <row r="77" spans="1:52" s="1262" customFormat="1" ht="25.5" customHeight="1">
      <c r="A77" s="1244" t="s">
        <v>862</v>
      </c>
      <c r="B77" s="1244"/>
      <c r="C77" s="1244"/>
      <c r="D77" s="1244"/>
      <c r="E77" s="1244"/>
      <c r="F77" s="1244"/>
      <c r="G77" s="1244"/>
      <c r="H77" s="1244"/>
      <c r="I77" s="1244"/>
      <c r="J77" s="1244"/>
      <c r="K77" s="1244"/>
      <c r="L77" s="1244"/>
      <c r="M77" s="1244"/>
      <c r="N77" s="1244"/>
      <c r="O77" s="1244"/>
      <c r="P77" s="1246" t="s">
        <v>1675</v>
      </c>
      <c r="Q77" s="1247">
        <v>0</v>
      </c>
      <c r="R77" s="1248"/>
      <c r="S77" s="1248"/>
      <c r="T77" s="1249"/>
      <c r="U77" s="1247">
        <v>0</v>
      </c>
      <c r="V77" s="1248"/>
      <c r="W77" s="1248"/>
      <c r="X77" s="1249"/>
      <c r="Y77" s="1247">
        <v>0</v>
      </c>
      <c r="Z77" s="1248"/>
      <c r="AA77" s="1248"/>
      <c r="AB77" s="1249"/>
      <c r="AC77" s="1247">
        <v>0</v>
      </c>
      <c r="AD77" s="1248"/>
      <c r="AE77" s="1248"/>
      <c r="AF77" s="1249"/>
      <c r="AG77" s="1247">
        <v>0</v>
      </c>
      <c r="AH77" s="1248"/>
      <c r="AI77" s="1248"/>
      <c r="AJ77" s="1249"/>
      <c r="AK77" s="1247">
        <v>0</v>
      </c>
      <c r="AL77" s="1248"/>
      <c r="AM77" s="1248"/>
      <c r="AN77" s="1249"/>
      <c r="AO77" s="1247">
        <v>0</v>
      </c>
      <c r="AP77" s="1248"/>
      <c r="AQ77" s="1248"/>
      <c r="AR77" s="1249"/>
      <c r="AS77" s="1247">
        <v>0</v>
      </c>
      <c r="AT77" s="1248"/>
      <c r="AU77" s="1248"/>
      <c r="AV77" s="1249"/>
      <c r="AW77" s="1247">
        <v>0</v>
      </c>
      <c r="AX77" s="1248"/>
      <c r="AY77" s="1248"/>
      <c r="AZ77" s="1249"/>
    </row>
    <row r="78" spans="1:52" s="1261" customFormat="1" ht="25.5" customHeight="1">
      <c r="A78" s="1251" t="s">
        <v>941</v>
      </c>
      <c r="B78" s="1251"/>
      <c r="C78" s="1251"/>
      <c r="D78" s="1251"/>
      <c r="E78" s="1251"/>
      <c r="F78" s="1251"/>
      <c r="G78" s="1251"/>
      <c r="H78" s="1251"/>
      <c r="I78" s="1251"/>
      <c r="J78" s="1251"/>
      <c r="K78" s="1251"/>
      <c r="L78" s="1251"/>
      <c r="M78" s="1251"/>
      <c r="N78" s="1251"/>
      <c r="O78" s="1251"/>
      <c r="P78" s="1226" t="s">
        <v>1677</v>
      </c>
      <c r="Q78" s="1257" t="s">
        <v>1853</v>
      </c>
      <c r="R78" s="1258"/>
      <c r="S78" s="1258"/>
      <c r="T78" s="1258"/>
      <c r="U78" s="1257" t="s">
        <v>1853</v>
      </c>
      <c r="V78" s="1258"/>
      <c r="W78" s="1258"/>
      <c r="X78" s="1258"/>
      <c r="Y78" s="1257" t="s">
        <v>1853</v>
      </c>
      <c r="Z78" s="1258"/>
      <c r="AA78" s="1258"/>
      <c r="AB78" s="1258"/>
      <c r="AC78" s="1257" t="s">
        <v>1853</v>
      </c>
      <c r="AD78" s="1258"/>
      <c r="AE78" s="1258"/>
      <c r="AF78" s="1258"/>
      <c r="AG78" s="1257" t="s">
        <v>1853</v>
      </c>
      <c r="AH78" s="1258"/>
      <c r="AI78" s="1258"/>
      <c r="AJ78" s="1258"/>
      <c r="AK78" s="1257" t="s">
        <v>1853</v>
      </c>
      <c r="AL78" s="1258"/>
      <c r="AM78" s="1258"/>
      <c r="AN78" s="1258"/>
      <c r="AO78" s="1257" t="s">
        <v>1853</v>
      </c>
      <c r="AP78" s="1258"/>
      <c r="AQ78" s="1258"/>
      <c r="AR78" s="1258"/>
      <c r="AS78" s="1257" t="s">
        <v>1853</v>
      </c>
      <c r="AT78" s="1258"/>
      <c r="AU78" s="1258"/>
      <c r="AV78" s="1258"/>
      <c r="AW78" s="1257" t="s">
        <v>1853</v>
      </c>
      <c r="AX78" s="1258"/>
      <c r="AY78" s="1258"/>
      <c r="AZ78" s="1258"/>
    </row>
    <row r="79" spans="1:52" s="1261" customFormat="1" ht="25.5" customHeight="1">
      <c r="A79" s="1251" t="s">
        <v>942</v>
      </c>
      <c r="B79" s="1251"/>
      <c r="C79" s="1251"/>
      <c r="D79" s="1251"/>
      <c r="E79" s="1251"/>
      <c r="F79" s="1251"/>
      <c r="G79" s="1251"/>
      <c r="H79" s="1251"/>
      <c r="I79" s="1251"/>
      <c r="J79" s="1251"/>
      <c r="K79" s="1251"/>
      <c r="L79" s="1251"/>
      <c r="M79" s="1251"/>
      <c r="N79" s="1251"/>
      <c r="O79" s="1251"/>
      <c r="P79" s="1226" t="s">
        <v>1679</v>
      </c>
      <c r="Q79" s="1257" t="s">
        <v>1853</v>
      </c>
      <c r="R79" s="1258"/>
      <c r="S79" s="1258"/>
      <c r="T79" s="1258"/>
      <c r="U79" s="1257" t="s">
        <v>1853</v>
      </c>
      <c r="V79" s="1258"/>
      <c r="W79" s="1258"/>
      <c r="X79" s="1258"/>
      <c r="Y79" s="1257" t="s">
        <v>1853</v>
      </c>
      <c r="Z79" s="1258"/>
      <c r="AA79" s="1258"/>
      <c r="AB79" s="1258"/>
      <c r="AC79" s="1257" t="s">
        <v>1853</v>
      </c>
      <c r="AD79" s="1258"/>
      <c r="AE79" s="1258"/>
      <c r="AF79" s="1258"/>
      <c r="AG79" s="1257" t="s">
        <v>1853</v>
      </c>
      <c r="AH79" s="1258"/>
      <c r="AI79" s="1258"/>
      <c r="AJ79" s="1258"/>
      <c r="AK79" s="1257" t="s">
        <v>1853</v>
      </c>
      <c r="AL79" s="1258"/>
      <c r="AM79" s="1258"/>
      <c r="AN79" s="1258"/>
      <c r="AO79" s="1257" t="s">
        <v>1853</v>
      </c>
      <c r="AP79" s="1258"/>
      <c r="AQ79" s="1258"/>
      <c r="AR79" s="1258"/>
      <c r="AS79" s="1257" t="s">
        <v>1853</v>
      </c>
      <c r="AT79" s="1258"/>
      <c r="AU79" s="1258"/>
      <c r="AV79" s="1258"/>
      <c r="AW79" s="1257" t="s">
        <v>1853</v>
      </c>
      <c r="AX79" s="1258"/>
      <c r="AY79" s="1258"/>
      <c r="AZ79" s="1258"/>
    </row>
    <row r="80" spans="1:52" s="1261" customFormat="1" ht="25.5" customHeight="1">
      <c r="A80" s="1251" t="s">
        <v>863</v>
      </c>
      <c r="B80" s="1251"/>
      <c r="C80" s="1251"/>
      <c r="D80" s="1251"/>
      <c r="E80" s="1251"/>
      <c r="F80" s="1251"/>
      <c r="G80" s="1251"/>
      <c r="H80" s="1251"/>
      <c r="I80" s="1251"/>
      <c r="J80" s="1251"/>
      <c r="K80" s="1251"/>
      <c r="L80" s="1251"/>
      <c r="M80" s="1251"/>
      <c r="N80" s="1251"/>
      <c r="O80" s="1251"/>
      <c r="P80" s="1226" t="s">
        <v>1681</v>
      </c>
      <c r="Q80" s="1257" t="s">
        <v>1853</v>
      </c>
      <c r="R80" s="1258"/>
      <c r="S80" s="1258"/>
      <c r="T80" s="1258"/>
      <c r="U80" s="1257" t="s">
        <v>1853</v>
      </c>
      <c r="V80" s="1258"/>
      <c r="W80" s="1258"/>
      <c r="X80" s="1258"/>
      <c r="Y80" s="1257" t="s">
        <v>1853</v>
      </c>
      <c r="Z80" s="1258"/>
      <c r="AA80" s="1258"/>
      <c r="AB80" s="1258"/>
      <c r="AC80" s="1257" t="s">
        <v>1853</v>
      </c>
      <c r="AD80" s="1258"/>
      <c r="AE80" s="1258"/>
      <c r="AF80" s="1258"/>
      <c r="AG80" s="1257" t="s">
        <v>1853</v>
      </c>
      <c r="AH80" s="1258"/>
      <c r="AI80" s="1258"/>
      <c r="AJ80" s="1258"/>
      <c r="AK80" s="1257" t="s">
        <v>1853</v>
      </c>
      <c r="AL80" s="1258"/>
      <c r="AM80" s="1258"/>
      <c r="AN80" s="1258"/>
      <c r="AO80" s="1257" t="s">
        <v>1853</v>
      </c>
      <c r="AP80" s="1258"/>
      <c r="AQ80" s="1258"/>
      <c r="AR80" s="1258"/>
      <c r="AS80" s="1257" t="s">
        <v>1853</v>
      </c>
      <c r="AT80" s="1258"/>
      <c r="AU80" s="1258"/>
      <c r="AV80" s="1258"/>
      <c r="AW80" s="1257" t="s">
        <v>1853</v>
      </c>
      <c r="AX80" s="1258"/>
      <c r="AY80" s="1258"/>
      <c r="AZ80" s="1258"/>
    </row>
    <row r="81" spans="1:52" s="1261" customFormat="1" ht="25.5" customHeight="1">
      <c r="A81" s="1241" t="s">
        <v>864</v>
      </c>
      <c r="B81" s="1242"/>
      <c r="C81" s="1242"/>
      <c r="D81" s="1242"/>
      <c r="E81" s="1242"/>
      <c r="F81" s="1242"/>
      <c r="G81" s="1242"/>
      <c r="H81" s="1242"/>
      <c r="I81" s="1242"/>
      <c r="J81" s="1242"/>
      <c r="K81" s="1242"/>
      <c r="L81" s="1242"/>
      <c r="M81" s="1242"/>
      <c r="N81" s="1242"/>
      <c r="O81" s="1243"/>
      <c r="P81" s="1226" t="s">
        <v>1683</v>
      </c>
      <c r="Q81" s="1257" t="s">
        <v>1853</v>
      </c>
      <c r="R81" s="1258"/>
      <c r="S81" s="1258"/>
      <c r="T81" s="1258"/>
      <c r="U81" s="1257" t="s">
        <v>1853</v>
      </c>
      <c r="V81" s="1258"/>
      <c r="W81" s="1258"/>
      <c r="X81" s="1258"/>
      <c r="Y81" s="1257" t="s">
        <v>1853</v>
      </c>
      <c r="Z81" s="1258"/>
      <c r="AA81" s="1258"/>
      <c r="AB81" s="1258"/>
      <c r="AC81" s="1257" t="s">
        <v>1853</v>
      </c>
      <c r="AD81" s="1258"/>
      <c r="AE81" s="1258"/>
      <c r="AF81" s="1258"/>
      <c r="AG81" s="1257" t="s">
        <v>1853</v>
      </c>
      <c r="AH81" s="1258"/>
      <c r="AI81" s="1258"/>
      <c r="AJ81" s="1258"/>
      <c r="AK81" s="1257" t="s">
        <v>1853</v>
      </c>
      <c r="AL81" s="1258"/>
      <c r="AM81" s="1258"/>
      <c r="AN81" s="1258"/>
      <c r="AO81" s="1257" t="s">
        <v>1853</v>
      </c>
      <c r="AP81" s="1258"/>
      <c r="AQ81" s="1258"/>
      <c r="AR81" s="1258"/>
      <c r="AS81" s="1257" t="s">
        <v>1853</v>
      </c>
      <c r="AT81" s="1258"/>
      <c r="AU81" s="1258"/>
      <c r="AV81" s="1258"/>
      <c r="AW81" s="1257" t="s">
        <v>1853</v>
      </c>
      <c r="AX81" s="1258"/>
      <c r="AY81" s="1258"/>
      <c r="AZ81" s="1258"/>
    </row>
    <row r="82" spans="1:52" s="1261" customFormat="1" ht="25.5" customHeight="1">
      <c r="A82" s="1241" t="s">
        <v>865</v>
      </c>
      <c r="B82" s="1242"/>
      <c r="C82" s="1242"/>
      <c r="D82" s="1242"/>
      <c r="E82" s="1242"/>
      <c r="F82" s="1242"/>
      <c r="G82" s="1242"/>
      <c r="H82" s="1242"/>
      <c r="I82" s="1242"/>
      <c r="J82" s="1242"/>
      <c r="K82" s="1242"/>
      <c r="L82" s="1242"/>
      <c r="M82" s="1242"/>
      <c r="N82" s="1242"/>
      <c r="O82" s="1243"/>
      <c r="P82" s="1226" t="s">
        <v>1793</v>
      </c>
      <c r="Q82" s="1257" t="s">
        <v>1853</v>
      </c>
      <c r="R82" s="1258"/>
      <c r="S82" s="1258"/>
      <c r="T82" s="1258"/>
      <c r="U82" s="1257" t="s">
        <v>1853</v>
      </c>
      <c r="V82" s="1258"/>
      <c r="W82" s="1258"/>
      <c r="X82" s="1258"/>
      <c r="Y82" s="1257" t="s">
        <v>1853</v>
      </c>
      <c r="Z82" s="1258"/>
      <c r="AA82" s="1258"/>
      <c r="AB82" s="1258"/>
      <c r="AC82" s="1257" t="s">
        <v>1853</v>
      </c>
      <c r="AD82" s="1258"/>
      <c r="AE82" s="1258"/>
      <c r="AF82" s="1258"/>
      <c r="AG82" s="1257" t="s">
        <v>1853</v>
      </c>
      <c r="AH82" s="1258"/>
      <c r="AI82" s="1258"/>
      <c r="AJ82" s="1258"/>
      <c r="AK82" s="1257" t="s">
        <v>1853</v>
      </c>
      <c r="AL82" s="1258"/>
      <c r="AM82" s="1258"/>
      <c r="AN82" s="1258"/>
      <c r="AO82" s="1257" t="s">
        <v>1853</v>
      </c>
      <c r="AP82" s="1258"/>
      <c r="AQ82" s="1258"/>
      <c r="AR82" s="1258"/>
      <c r="AS82" s="1257" t="s">
        <v>1853</v>
      </c>
      <c r="AT82" s="1258"/>
      <c r="AU82" s="1258"/>
      <c r="AV82" s="1258"/>
      <c r="AW82" s="1257" t="s">
        <v>1853</v>
      </c>
      <c r="AX82" s="1258"/>
      <c r="AY82" s="1258"/>
      <c r="AZ82" s="1258"/>
    </row>
    <row r="83" spans="1:52" s="1261" customFormat="1" ht="25.5" customHeight="1">
      <c r="A83" s="1235" t="s">
        <v>866</v>
      </c>
      <c r="B83" s="1236"/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7"/>
      <c r="P83" s="1226" t="s">
        <v>1795</v>
      </c>
      <c r="Q83" s="1257" t="s">
        <v>1853</v>
      </c>
      <c r="R83" s="1258"/>
      <c r="S83" s="1258"/>
      <c r="T83" s="1258"/>
      <c r="U83" s="1257" t="s">
        <v>1853</v>
      </c>
      <c r="V83" s="1258"/>
      <c r="W83" s="1258"/>
      <c r="X83" s="1258"/>
      <c r="Y83" s="1257" t="s">
        <v>1853</v>
      </c>
      <c r="Z83" s="1258"/>
      <c r="AA83" s="1258"/>
      <c r="AB83" s="1258"/>
      <c r="AC83" s="1257" t="s">
        <v>1853</v>
      </c>
      <c r="AD83" s="1258"/>
      <c r="AE83" s="1258"/>
      <c r="AF83" s="1258"/>
      <c r="AG83" s="1257" t="s">
        <v>1853</v>
      </c>
      <c r="AH83" s="1258"/>
      <c r="AI83" s="1258"/>
      <c r="AJ83" s="1258"/>
      <c r="AK83" s="1257" t="s">
        <v>1853</v>
      </c>
      <c r="AL83" s="1258"/>
      <c r="AM83" s="1258"/>
      <c r="AN83" s="1258"/>
      <c r="AO83" s="1257" t="s">
        <v>1853</v>
      </c>
      <c r="AP83" s="1258"/>
      <c r="AQ83" s="1258"/>
      <c r="AR83" s="1258"/>
      <c r="AS83" s="1257" t="s">
        <v>1853</v>
      </c>
      <c r="AT83" s="1258"/>
      <c r="AU83" s="1258"/>
      <c r="AV83" s="1258"/>
      <c r="AW83" s="1257" t="s">
        <v>1853</v>
      </c>
      <c r="AX83" s="1258"/>
      <c r="AY83" s="1258"/>
      <c r="AZ83" s="1258"/>
    </row>
    <row r="84" spans="1:52" s="1263" customFormat="1" ht="25.5" customHeight="1">
      <c r="A84" s="1254" t="s">
        <v>867</v>
      </c>
      <c r="B84" s="1254"/>
      <c r="C84" s="1254"/>
      <c r="D84" s="1254"/>
      <c r="E84" s="1254"/>
      <c r="F84" s="1254"/>
      <c r="G84" s="1254"/>
      <c r="H84" s="1254"/>
      <c r="I84" s="1254"/>
      <c r="J84" s="1254"/>
      <c r="K84" s="1254"/>
      <c r="L84" s="1254"/>
      <c r="M84" s="1254"/>
      <c r="N84" s="1254"/>
      <c r="O84" s="1254"/>
      <c r="P84" s="1256" t="s">
        <v>1797</v>
      </c>
      <c r="Q84" s="1257" t="s">
        <v>1853</v>
      </c>
      <c r="R84" s="1258"/>
      <c r="S84" s="1258"/>
      <c r="T84" s="1258"/>
      <c r="U84" s="1257" t="s">
        <v>1853</v>
      </c>
      <c r="V84" s="1258"/>
      <c r="W84" s="1258"/>
      <c r="X84" s="1258"/>
      <c r="Y84" s="1257" t="s">
        <v>1853</v>
      </c>
      <c r="Z84" s="1258"/>
      <c r="AA84" s="1258"/>
      <c r="AB84" s="1258"/>
      <c r="AC84" s="1257" t="s">
        <v>1853</v>
      </c>
      <c r="AD84" s="1258"/>
      <c r="AE84" s="1258"/>
      <c r="AF84" s="1258"/>
      <c r="AG84" s="1257" t="s">
        <v>1853</v>
      </c>
      <c r="AH84" s="1258"/>
      <c r="AI84" s="1258"/>
      <c r="AJ84" s="1258"/>
      <c r="AK84" s="1257" t="s">
        <v>1853</v>
      </c>
      <c r="AL84" s="1258"/>
      <c r="AM84" s="1258"/>
      <c r="AN84" s="1258"/>
      <c r="AO84" s="1257" t="s">
        <v>1853</v>
      </c>
      <c r="AP84" s="1258"/>
      <c r="AQ84" s="1258"/>
      <c r="AR84" s="1258"/>
      <c r="AS84" s="1257" t="s">
        <v>1853</v>
      </c>
      <c r="AT84" s="1258"/>
      <c r="AU84" s="1258"/>
      <c r="AV84" s="1258"/>
      <c r="AW84" s="1257" t="s">
        <v>1853</v>
      </c>
      <c r="AX84" s="1258"/>
      <c r="AY84" s="1258"/>
      <c r="AZ84" s="1258"/>
    </row>
    <row r="85" spans="1:52" s="1261" customFormat="1" ht="25.5" customHeight="1">
      <c r="A85" s="1251" t="s">
        <v>943</v>
      </c>
      <c r="B85" s="1251"/>
      <c r="C85" s="1251"/>
      <c r="D85" s="1251"/>
      <c r="E85" s="1251"/>
      <c r="F85" s="1251"/>
      <c r="G85" s="1251"/>
      <c r="H85" s="1251"/>
      <c r="I85" s="1251"/>
      <c r="J85" s="1251"/>
      <c r="K85" s="1251"/>
      <c r="L85" s="1251"/>
      <c r="M85" s="1251"/>
      <c r="N85" s="1251"/>
      <c r="O85" s="1251"/>
      <c r="P85" s="1226" t="s">
        <v>1799</v>
      </c>
      <c r="Q85" s="1257" t="s">
        <v>1853</v>
      </c>
      <c r="R85" s="1258"/>
      <c r="S85" s="1258"/>
      <c r="T85" s="1258"/>
      <c r="U85" s="1257" t="s">
        <v>1853</v>
      </c>
      <c r="V85" s="1258"/>
      <c r="W85" s="1258"/>
      <c r="X85" s="1258"/>
      <c r="Y85" s="1257" t="s">
        <v>1853</v>
      </c>
      <c r="Z85" s="1258"/>
      <c r="AA85" s="1258"/>
      <c r="AB85" s="1258"/>
      <c r="AC85" s="1257" t="s">
        <v>1853</v>
      </c>
      <c r="AD85" s="1258"/>
      <c r="AE85" s="1258"/>
      <c r="AF85" s="1258"/>
      <c r="AG85" s="1257" t="s">
        <v>1853</v>
      </c>
      <c r="AH85" s="1258"/>
      <c r="AI85" s="1258"/>
      <c r="AJ85" s="1258"/>
      <c r="AK85" s="1257" t="s">
        <v>1853</v>
      </c>
      <c r="AL85" s="1258"/>
      <c r="AM85" s="1258"/>
      <c r="AN85" s="1258"/>
      <c r="AO85" s="1257" t="s">
        <v>1853</v>
      </c>
      <c r="AP85" s="1258"/>
      <c r="AQ85" s="1258"/>
      <c r="AR85" s="1258"/>
      <c r="AS85" s="1257" t="s">
        <v>1853</v>
      </c>
      <c r="AT85" s="1258"/>
      <c r="AU85" s="1258"/>
      <c r="AV85" s="1258"/>
      <c r="AW85" s="1257" t="s">
        <v>1853</v>
      </c>
      <c r="AX85" s="1258"/>
      <c r="AY85" s="1258"/>
      <c r="AZ85" s="1258"/>
    </row>
    <row r="86" spans="1:52" s="1261" customFormat="1" ht="25.5" customHeight="1">
      <c r="A86" s="1251" t="s">
        <v>944</v>
      </c>
      <c r="B86" s="1251"/>
      <c r="C86" s="1251"/>
      <c r="D86" s="1251"/>
      <c r="E86" s="1251"/>
      <c r="F86" s="1251"/>
      <c r="G86" s="1251"/>
      <c r="H86" s="1251"/>
      <c r="I86" s="1251"/>
      <c r="J86" s="1251"/>
      <c r="K86" s="1251"/>
      <c r="L86" s="1251"/>
      <c r="M86" s="1251"/>
      <c r="N86" s="1251"/>
      <c r="O86" s="1251"/>
      <c r="P86" s="1226" t="s">
        <v>1801</v>
      </c>
      <c r="Q86" s="1257" t="s">
        <v>1853</v>
      </c>
      <c r="R86" s="1258"/>
      <c r="S86" s="1258"/>
      <c r="T86" s="1258"/>
      <c r="U86" s="1257" t="s">
        <v>1853</v>
      </c>
      <c r="V86" s="1258"/>
      <c r="W86" s="1258"/>
      <c r="X86" s="1258"/>
      <c r="Y86" s="1257" t="s">
        <v>1853</v>
      </c>
      <c r="Z86" s="1258"/>
      <c r="AA86" s="1258"/>
      <c r="AB86" s="1258"/>
      <c r="AC86" s="1257" t="s">
        <v>1853</v>
      </c>
      <c r="AD86" s="1258"/>
      <c r="AE86" s="1258"/>
      <c r="AF86" s="1258"/>
      <c r="AG86" s="1257" t="s">
        <v>1853</v>
      </c>
      <c r="AH86" s="1258"/>
      <c r="AI86" s="1258"/>
      <c r="AJ86" s="1258"/>
      <c r="AK86" s="1257" t="s">
        <v>1853</v>
      </c>
      <c r="AL86" s="1258"/>
      <c r="AM86" s="1258"/>
      <c r="AN86" s="1258"/>
      <c r="AO86" s="1257" t="s">
        <v>1853</v>
      </c>
      <c r="AP86" s="1258"/>
      <c r="AQ86" s="1258"/>
      <c r="AR86" s="1258"/>
      <c r="AS86" s="1257" t="s">
        <v>1853</v>
      </c>
      <c r="AT86" s="1258"/>
      <c r="AU86" s="1258"/>
      <c r="AV86" s="1258"/>
      <c r="AW86" s="1257" t="s">
        <v>1853</v>
      </c>
      <c r="AX86" s="1258"/>
      <c r="AY86" s="1258"/>
      <c r="AZ86" s="1258"/>
    </row>
    <row r="87" spans="1:52" s="1261" customFormat="1" ht="25.5" customHeight="1">
      <c r="A87" s="1230" t="s">
        <v>945</v>
      </c>
      <c r="B87" s="1230"/>
      <c r="C87" s="1230"/>
      <c r="D87" s="1230"/>
      <c r="E87" s="1230"/>
      <c r="F87" s="1230"/>
      <c r="G87" s="1230"/>
      <c r="H87" s="1230"/>
      <c r="I87" s="1230"/>
      <c r="J87" s="1230"/>
      <c r="K87" s="1230"/>
      <c r="L87" s="1230"/>
      <c r="M87" s="1230"/>
      <c r="N87" s="1230"/>
      <c r="O87" s="1230"/>
      <c r="P87" s="1226" t="s">
        <v>1803</v>
      </c>
      <c r="Q87" s="1257" t="s">
        <v>1853</v>
      </c>
      <c r="R87" s="1258"/>
      <c r="S87" s="1258"/>
      <c r="T87" s="1258"/>
      <c r="U87" s="1257" t="s">
        <v>1853</v>
      </c>
      <c r="V87" s="1258"/>
      <c r="W87" s="1258"/>
      <c r="X87" s="1258"/>
      <c r="Y87" s="1257" t="s">
        <v>1853</v>
      </c>
      <c r="Z87" s="1258"/>
      <c r="AA87" s="1258"/>
      <c r="AB87" s="1258"/>
      <c r="AC87" s="1257" t="s">
        <v>1853</v>
      </c>
      <c r="AD87" s="1258"/>
      <c r="AE87" s="1258"/>
      <c r="AF87" s="1258"/>
      <c r="AG87" s="1257" t="s">
        <v>1853</v>
      </c>
      <c r="AH87" s="1258"/>
      <c r="AI87" s="1258"/>
      <c r="AJ87" s="1258"/>
      <c r="AK87" s="1257" t="s">
        <v>1853</v>
      </c>
      <c r="AL87" s="1258"/>
      <c r="AM87" s="1258"/>
      <c r="AN87" s="1258"/>
      <c r="AO87" s="1257" t="s">
        <v>1853</v>
      </c>
      <c r="AP87" s="1258"/>
      <c r="AQ87" s="1258"/>
      <c r="AR87" s="1258"/>
      <c r="AS87" s="1257" t="s">
        <v>1853</v>
      </c>
      <c r="AT87" s="1258"/>
      <c r="AU87" s="1258"/>
      <c r="AV87" s="1258"/>
      <c r="AW87" s="1257" t="s">
        <v>1853</v>
      </c>
      <c r="AX87" s="1258"/>
      <c r="AY87" s="1258"/>
      <c r="AZ87" s="1258"/>
    </row>
    <row r="88" spans="1:52" s="1262" customFormat="1" ht="25.5" customHeight="1">
      <c r="A88" s="1244" t="s">
        <v>868</v>
      </c>
      <c r="B88" s="1245"/>
      <c r="C88" s="1245"/>
      <c r="D88" s="1245"/>
      <c r="E88" s="1245"/>
      <c r="F88" s="1245"/>
      <c r="G88" s="1245"/>
      <c r="H88" s="1245"/>
      <c r="I88" s="1245"/>
      <c r="J88" s="1245"/>
      <c r="K88" s="1245"/>
      <c r="L88" s="1245"/>
      <c r="M88" s="1245"/>
      <c r="N88" s="1245"/>
      <c r="O88" s="1245"/>
      <c r="P88" s="1246" t="s">
        <v>1805</v>
      </c>
      <c r="Q88" s="1247">
        <v>0</v>
      </c>
      <c r="R88" s="1248"/>
      <c r="S88" s="1248"/>
      <c r="T88" s="1249"/>
      <c r="U88" s="1247">
        <v>0</v>
      </c>
      <c r="V88" s="1248"/>
      <c r="W88" s="1248"/>
      <c r="X88" s="1249"/>
      <c r="Y88" s="1247">
        <v>0</v>
      </c>
      <c r="Z88" s="1248"/>
      <c r="AA88" s="1248"/>
      <c r="AB88" s="1249"/>
      <c r="AC88" s="1247">
        <v>0</v>
      </c>
      <c r="AD88" s="1248"/>
      <c r="AE88" s="1248"/>
      <c r="AF88" s="1249"/>
      <c r="AG88" s="1247">
        <v>0</v>
      </c>
      <c r="AH88" s="1248"/>
      <c r="AI88" s="1248"/>
      <c r="AJ88" s="1249"/>
      <c r="AK88" s="1247">
        <v>0</v>
      </c>
      <c r="AL88" s="1248"/>
      <c r="AM88" s="1248"/>
      <c r="AN88" s="1249"/>
      <c r="AO88" s="1247">
        <v>0</v>
      </c>
      <c r="AP88" s="1248"/>
      <c r="AQ88" s="1248"/>
      <c r="AR88" s="1249"/>
      <c r="AS88" s="1247">
        <v>0</v>
      </c>
      <c r="AT88" s="1248"/>
      <c r="AU88" s="1248"/>
      <c r="AV88" s="1249"/>
      <c r="AW88" s="1247">
        <v>0</v>
      </c>
      <c r="AX88" s="1248"/>
      <c r="AY88" s="1248"/>
      <c r="AZ88" s="1249"/>
    </row>
    <row r="89" spans="1:52" s="1261" customFormat="1" ht="25.5" customHeight="1">
      <c r="A89" s="1230" t="s">
        <v>946</v>
      </c>
      <c r="B89" s="1231"/>
      <c r="C89" s="1231"/>
      <c r="D89" s="1231"/>
      <c r="E89" s="1231"/>
      <c r="F89" s="1231"/>
      <c r="G89" s="1231"/>
      <c r="H89" s="1231"/>
      <c r="I89" s="1231"/>
      <c r="J89" s="1231"/>
      <c r="K89" s="1231"/>
      <c r="L89" s="1231"/>
      <c r="M89" s="1231"/>
      <c r="N89" s="1231"/>
      <c r="O89" s="1231"/>
      <c r="P89" s="1226" t="s">
        <v>1807</v>
      </c>
      <c r="Q89" s="1227"/>
      <c r="R89" s="1228"/>
      <c r="S89" s="1228"/>
      <c r="T89" s="1229"/>
      <c r="U89" s="1227"/>
      <c r="V89" s="1228"/>
      <c r="W89" s="1228"/>
      <c r="X89" s="1229"/>
      <c r="Y89" s="1227"/>
      <c r="Z89" s="1228"/>
      <c r="AA89" s="1228"/>
      <c r="AB89" s="1229"/>
      <c r="AC89" s="1227"/>
      <c r="AD89" s="1228"/>
      <c r="AE89" s="1228"/>
      <c r="AF89" s="1229"/>
      <c r="AG89" s="1227"/>
      <c r="AH89" s="1228"/>
      <c r="AI89" s="1228"/>
      <c r="AJ89" s="1229"/>
      <c r="AK89" s="1227"/>
      <c r="AL89" s="1228"/>
      <c r="AM89" s="1228"/>
      <c r="AN89" s="1229"/>
      <c r="AO89" s="1227"/>
      <c r="AP89" s="1228"/>
      <c r="AQ89" s="1228"/>
      <c r="AR89" s="1229"/>
      <c r="AS89" s="1227"/>
      <c r="AT89" s="1228"/>
      <c r="AU89" s="1228"/>
      <c r="AV89" s="1229"/>
      <c r="AW89" s="1227"/>
      <c r="AX89" s="1228"/>
      <c r="AY89" s="1228"/>
      <c r="AZ89" s="1229"/>
    </row>
    <row r="90" spans="1:52" s="1262" customFormat="1" ht="25.5" customHeight="1">
      <c r="A90" s="1244" t="s">
        <v>869</v>
      </c>
      <c r="B90" s="1245"/>
      <c r="C90" s="1245"/>
      <c r="D90" s="1245"/>
      <c r="E90" s="1245"/>
      <c r="F90" s="1245"/>
      <c r="G90" s="1245"/>
      <c r="H90" s="1245"/>
      <c r="I90" s="1245"/>
      <c r="J90" s="1245"/>
      <c r="K90" s="1245"/>
      <c r="L90" s="1245"/>
      <c r="M90" s="1245"/>
      <c r="N90" s="1245"/>
      <c r="O90" s="1245"/>
      <c r="P90" s="1246" t="s">
        <v>1809</v>
      </c>
      <c r="Q90" s="1247">
        <v>0</v>
      </c>
      <c r="R90" s="1248"/>
      <c r="S90" s="1248"/>
      <c r="T90" s="1249"/>
      <c r="U90" s="1247">
        <v>0</v>
      </c>
      <c r="V90" s="1248"/>
      <c r="W90" s="1248"/>
      <c r="X90" s="1249"/>
      <c r="Y90" s="1247">
        <v>0</v>
      </c>
      <c r="Z90" s="1248"/>
      <c r="AA90" s="1248"/>
      <c r="AB90" s="1249"/>
      <c r="AC90" s="1247">
        <v>0</v>
      </c>
      <c r="AD90" s="1248"/>
      <c r="AE90" s="1248"/>
      <c r="AF90" s="1249"/>
      <c r="AG90" s="1247">
        <v>0</v>
      </c>
      <c r="AH90" s="1248"/>
      <c r="AI90" s="1248"/>
      <c r="AJ90" s="1249"/>
      <c r="AK90" s="1247">
        <v>0</v>
      </c>
      <c r="AL90" s="1248"/>
      <c r="AM90" s="1248"/>
      <c r="AN90" s="1249"/>
      <c r="AO90" s="1247">
        <v>0</v>
      </c>
      <c r="AP90" s="1248"/>
      <c r="AQ90" s="1248"/>
      <c r="AR90" s="1249"/>
      <c r="AS90" s="1247">
        <v>0</v>
      </c>
      <c r="AT90" s="1248"/>
      <c r="AU90" s="1248"/>
      <c r="AV90" s="1249"/>
      <c r="AW90" s="1247">
        <v>0</v>
      </c>
      <c r="AX90" s="1248"/>
      <c r="AY90" s="1248"/>
      <c r="AZ90" s="1249"/>
    </row>
    <row r="91" spans="1:52" s="1261" customFormat="1" ht="25.5" customHeight="1">
      <c r="A91" s="1230" t="s">
        <v>947</v>
      </c>
      <c r="B91" s="1231"/>
      <c r="C91" s="1231"/>
      <c r="D91" s="1231"/>
      <c r="E91" s="1231"/>
      <c r="F91" s="1231"/>
      <c r="G91" s="1231"/>
      <c r="H91" s="1231"/>
      <c r="I91" s="1231"/>
      <c r="J91" s="1231"/>
      <c r="K91" s="1231"/>
      <c r="L91" s="1231"/>
      <c r="M91" s="1231"/>
      <c r="N91" s="1231"/>
      <c r="O91" s="1231"/>
      <c r="P91" s="1226" t="s">
        <v>1811</v>
      </c>
      <c r="Q91" s="1257" t="s">
        <v>1853</v>
      </c>
      <c r="R91" s="1258"/>
      <c r="S91" s="1258"/>
      <c r="T91" s="1258"/>
      <c r="U91" s="1257" t="s">
        <v>1853</v>
      </c>
      <c r="V91" s="1258"/>
      <c r="W91" s="1258"/>
      <c r="X91" s="1258"/>
      <c r="Y91" s="1257" t="s">
        <v>1853</v>
      </c>
      <c r="Z91" s="1258"/>
      <c r="AA91" s="1258"/>
      <c r="AB91" s="1258"/>
      <c r="AC91" s="1257" t="s">
        <v>1853</v>
      </c>
      <c r="AD91" s="1258"/>
      <c r="AE91" s="1258"/>
      <c r="AF91" s="1258"/>
      <c r="AG91" s="1257" t="s">
        <v>1853</v>
      </c>
      <c r="AH91" s="1258"/>
      <c r="AI91" s="1258"/>
      <c r="AJ91" s="1258"/>
      <c r="AK91" s="1257" t="s">
        <v>1853</v>
      </c>
      <c r="AL91" s="1258"/>
      <c r="AM91" s="1258"/>
      <c r="AN91" s="1258"/>
      <c r="AO91" s="1257" t="s">
        <v>1853</v>
      </c>
      <c r="AP91" s="1258"/>
      <c r="AQ91" s="1258"/>
      <c r="AR91" s="1258"/>
      <c r="AS91" s="1257" t="s">
        <v>1853</v>
      </c>
      <c r="AT91" s="1258"/>
      <c r="AU91" s="1258"/>
      <c r="AV91" s="1258"/>
      <c r="AW91" s="1257" t="s">
        <v>1853</v>
      </c>
      <c r="AX91" s="1258"/>
      <c r="AY91" s="1258"/>
      <c r="AZ91" s="1258"/>
    </row>
    <row r="92" spans="1:52" s="1261" customFormat="1" ht="17.25" customHeight="1">
      <c r="A92" s="1230" t="s">
        <v>948</v>
      </c>
      <c r="B92" s="1231"/>
      <c r="C92" s="1231"/>
      <c r="D92" s="1231"/>
      <c r="E92" s="1231"/>
      <c r="F92" s="1231"/>
      <c r="G92" s="1231"/>
      <c r="H92" s="1231"/>
      <c r="I92" s="1231"/>
      <c r="J92" s="1231"/>
      <c r="K92" s="1231"/>
      <c r="L92" s="1231"/>
      <c r="M92" s="1231"/>
      <c r="N92" s="1231"/>
      <c r="O92" s="1231"/>
      <c r="P92" s="1226" t="s">
        <v>1813</v>
      </c>
      <c r="Q92" s="1257" t="s">
        <v>1853</v>
      </c>
      <c r="R92" s="1258"/>
      <c r="S92" s="1258"/>
      <c r="T92" s="1258"/>
      <c r="U92" s="1257" t="s">
        <v>1853</v>
      </c>
      <c r="V92" s="1258"/>
      <c r="W92" s="1258"/>
      <c r="X92" s="1258"/>
      <c r="Y92" s="1257" t="s">
        <v>1853</v>
      </c>
      <c r="Z92" s="1258"/>
      <c r="AA92" s="1258"/>
      <c r="AB92" s="1258"/>
      <c r="AC92" s="1257" t="s">
        <v>1853</v>
      </c>
      <c r="AD92" s="1258"/>
      <c r="AE92" s="1258"/>
      <c r="AF92" s="1258"/>
      <c r="AG92" s="1257" t="s">
        <v>1853</v>
      </c>
      <c r="AH92" s="1258"/>
      <c r="AI92" s="1258"/>
      <c r="AJ92" s="1258"/>
      <c r="AK92" s="1257" t="s">
        <v>1853</v>
      </c>
      <c r="AL92" s="1258"/>
      <c r="AM92" s="1258"/>
      <c r="AN92" s="1258"/>
      <c r="AO92" s="1257" t="s">
        <v>1853</v>
      </c>
      <c r="AP92" s="1258"/>
      <c r="AQ92" s="1258"/>
      <c r="AR92" s="1258"/>
      <c r="AS92" s="1257" t="s">
        <v>1853</v>
      </c>
      <c r="AT92" s="1258"/>
      <c r="AU92" s="1258"/>
      <c r="AV92" s="1258"/>
      <c r="AW92" s="1257" t="s">
        <v>1853</v>
      </c>
      <c r="AX92" s="1258"/>
      <c r="AY92" s="1258"/>
      <c r="AZ92" s="1258"/>
    </row>
    <row r="93" spans="1:52" s="1261" customFormat="1" ht="25.5" customHeight="1">
      <c r="A93" s="1230" t="s">
        <v>870</v>
      </c>
      <c r="B93" s="1231"/>
      <c r="C93" s="1231"/>
      <c r="D93" s="1231"/>
      <c r="E93" s="1231"/>
      <c r="F93" s="1231"/>
      <c r="G93" s="1231"/>
      <c r="H93" s="1231"/>
      <c r="I93" s="1231"/>
      <c r="J93" s="1231"/>
      <c r="K93" s="1231"/>
      <c r="L93" s="1231"/>
      <c r="M93" s="1231"/>
      <c r="N93" s="1231"/>
      <c r="O93" s="1231"/>
      <c r="P93" s="1226" t="s">
        <v>1815</v>
      </c>
      <c r="Q93" s="1257" t="s">
        <v>1853</v>
      </c>
      <c r="R93" s="1258"/>
      <c r="S93" s="1258"/>
      <c r="T93" s="1258"/>
      <c r="U93" s="1257" t="s">
        <v>1853</v>
      </c>
      <c r="V93" s="1258"/>
      <c r="W93" s="1258"/>
      <c r="X93" s="1258"/>
      <c r="Y93" s="1257" t="s">
        <v>1853</v>
      </c>
      <c r="Z93" s="1258"/>
      <c r="AA93" s="1258"/>
      <c r="AB93" s="1258"/>
      <c r="AC93" s="1257" t="s">
        <v>1853</v>
      </c>
      <c r="AD93" s="1258"/>
      <c r="AE93" s="1258"/>
      <c r="AF93" s="1258"/>
      <c r="AG93" s="1257" t="s">
        <v>1853</v>
      </c>
      <c r="AH93" s="1258"/>
      <c r="AI93" s="1258"/>
      <c r="AJ93" s="1258"/>
      <c r="AK93" s="1257" t="s">
        <v>1853</v>
      </c>
      <c r="AL93" s="1258"/>
      <c r="AM93" s="1258"/>
      <c r="AN93" s="1258"/>
      <c r="AO93" s="1257" t="s">
        <v>1853</v>
      </c>
      <c r="AP93" s="1258"/>
      <c r="AQ93" s="1258"/>
      <c r="AR93" s="1258"/>
      <c r="AS93" s="1257" t="s">
        <v>1853</v>
      </c>
      <c r="AT93" s="1258"/>
      <c r="AU93" s="1258"/>
      <c r="AV93" s="1258"/>
      <c r="AW93" s="1257" t="s">
        <v>1853</v>
      </c>
      <c r="AX93" s="1258"/>
      <c r="AY93" s="1258"/>
      <c r="AZ93" s="1258"/>
    </row>
    <row r="94" spans="1:52" s="1261" customFormat="1" ht="25.5" customHeight="1">
      <c r="A94" s="1235" t="s">
        <v>871</v>
      </c>
      <c r="B94" s="1236"/>
      <c r="C94" s="1236"/>
      <c r="D94" s="1236"/>
      <c r="E94" s="1236"/>
      <c r="F94" s="1236"/>
      <c r="G94" s="1236"/>
      <c r="H94" s="1236"/>
      <c r="I94" s="1236"/>
      <c r="J94" s="1236"/>
      <c r="K94" s="1236"/>
      <c r="L94" s="1236"/>
      <c r="M94" s="1236"/>
      <c r="N94" s="1236"/>
      <c r="O94" s="1237"/>
      <c r="P94" s="1226" t="s">
        <v>1817</v>
      </c>
      <c r="Q94" s="1257" t="s">
        <v>1853</v>
      </c>
      <c r="R94" s="1258"/>
      <c r="S94" s="1258"/>
      <c r="T94" s="1258"/>
      <c r="U94" s="1257" t="s">
        <v>1853</v>
      </c>
      <c r="V94" s="1258"/>
      <c r="W94" s="1258"/>
      <c r="X94" s="1258"/>
      <c r="Y94" s="1257" t="s">
        <v>1853</v>
      </c>
      <c r="Z94" s="1258"/>
      <c r="AA94" s="1258"/>
      <c r="AB94" s="1258"/>
      <c r="AC94" s="1257" t="s">
        <v>1853</v>
      </c>
      <c r="AD94" s="1258"/>
      <c r="AE94" s="1258"/>
      <c r="AF94" s="1258"/>
      <c r="AG94" s="1257" t="s">
        <v>1853</v>
      </c>
      <c r="AH94" s="1258"/>
      <c r="AI94" s="1258"/>
      <c r="AJ94" s="1258"/>
      <c r="AK94" s="1257" t="s">
        <v>1853</v>
      </c>
      <c r="AL94" s="1258"/>
      <c r="AM94" s="1258"/>
      <c r="AN94" s="1258"/>
      <c r="AO94" s="1257" t="s">
        <v>1853</v>
      </c>
      <c r="AP94" s="1258"/>
      <c r="AQ94" s="1258"/>
      <c r="AR94" s="1258"/>
      <c r="AS94" s="1257" t="s">
        <v>1853</v>
      </c>
      <c r="AT94" s="1258"/>
      <c r="AU94" s="1258"/>
      <c r="AV94" s="1258"/>
      <c r="AW94" s="1257" t="s">
        <v>1853</v>
      </c>
      <c r="AX94" s="1258"/>
      <c r="AY94" s="1258"/>
      <c r="AZ94" s="1258"/>
    </row>
    <row r="95" spans="1:52" s="1261" customFormat="1" ht="25.5" customHeight="1">
      <c r="A95" s="1235" t="s">
        <v>872</v>
      </c>
      <c r="B95" s="1236"/>
      <c r="C95" s="1236"/>
      <c r="D95" s="1236"/>
      <c r="E95" s="1236"/>
      <c r="F95" s="1236"/>
      <c r="G95" s="1236"/>
      <c r="H95" s="1236"/>
      <c r="I95" s="1236"/>
      <c r="J95" s="1236"/>
      <c r="K95" s="1236"/>
      <c r="L95" s="1236"/>
      <c r="M95" s="1236"/>
      <c r="N95" s="1236"/>
      <c r="O95" s="1237"/>
      <c r="P95" s="1226" t="s">
        <v>1819</v>
      </c>
      <c r="Q95" s="1257" t="s">
        <v>1853</v>
      </c>
      <c r="R95" s="1258"/>
      <c r="S95" s="1258"/>
      <c r="T95" s="1258"/>
      <c r="U95" s="1257" t="s">
        <v>1853</v>
      </c>
      <c r="V95" s="1258"/>
      <c r="W95" s="1258"/>
      <c r="X95" s="1258"/>
      <c r="Y95" s="1257" t="s">
        <v>1853</v>
      </c>
      <c r="Z95" s="1258"/>
      <c r="AA95" s="1258"/>
      <c r="AB95" s="1258"/>
      <c r="AC95" s="1257" t="s">
        <v>1853</v>
      </c>
      <c r="AD95" s="1258"/>
      <c r="AE95" s="1258"/>
      <c r="AF95" s="1258"/>
      <c r="AG95" s="1257" t="s">
        <v>1853</v>
      </c>
      <c r="AH95" s="1258"/>
      <c r="AI95" s="1258"/>
      <c r="AJ95" s="1258"/>
      <c r="AK95" s="1257" t="s">
        <v>1853</v>
      </c>
      <c r="AL95" s="1258"/>
      <c r="AM95" s="1258"/>
      <c r="AN95" s="1258"/>
      <c r="AO95" s="1257" t="s">
        <v>1853</v>
      </c>
      <c r="AP95" s="1258"/>
      <c r="AQ95" s="1258"/>
      <c r="AR95" s="1258"/>
      <c r="AS95" s="1257" t="s">
        <v>1853</v>
      </c>
      <c r="AT95" s="1258"/>
      <c r="AU95" s="1258"/>
      <c r="AV95" s="1258"/>
      <c r="AW95" s="1257" t="s">
        <v>1853</v>
      </c>
      <c r="AX95" s="1258"/>
      <c r="AY95" s="1258"/>
      <c r="AZ95" s="1258"/>
    </row>
    <row r="96" spans="1:52" s="1261" customFormat="1" ht="25.5" customHeight="1">
      <c r="A96" s="1235" t="s">
        <v>873</v>
      </c>
      <c r="B96" s="1236"/>
      <c r="C96" s="1236"/>
      <c r="D96" s="1236"/>
      <c r="E96" s="1236"/>
      <c r="F96" s="1236"/>
      <c r="G96" s="1236"/>
      <c r="H96" s="1236"/>
      <c r="I96" s="1236"/>
      <c r="J96" s="1236"/>
      <c r="K96" s="1236"/>
      <c r="L96" s="1236"/>
      <c r="M96" s="1236"/>
      <c r="N96" s="1236"/>
      <c r="O96" s="1237"/>
      <c r="P96" s="1226" t="s">
        <v>1821</v>
      </c>
      <c r="Q96" s="1257" t="s">
        <v>1853</v>
      </c>
      <c r="R96" s="1258"/>
      <c r="S96" s="1258"/>
      <c r="T96" s="1258"/>
      <c r="U96" s="1257" t="s">
        <v>1853</v>
      </c>
      <c r="V96" s="1258"/>
      <c r="W96" s="1258"/>
      <c r="X96" s="1258"/>
      <c r="Y96" s="1257" t="s">
        <v>1853</v>
      </c>
      <c r="Z96" s="1258"/>
      <c r="AA96" s="1258"/>
      <c r="AB96" s="1258"/>
      <c r="AC96" s="1257" t="s">
        <v>1853</v>
      </c>
      <c r="AD96" s="1258"/>
      <c r="AE96" s="1258"/>
      <c r="AF96" s="1258"/>
      <c r="AG96" s="1257" t="s">
        <v>1853</v>
      </c>
      <c r="AH96" s="1258"/>
      <c r="AI96" s="1258"/>
      <c r="AJ96" s="1258"/>
      <c r="AK96" s="1257" t="s">
        <v>1853</v>
      </c>
      <c r="AL96" s="1258"/>
      <c r="AM96" s="1258"/>
      <c r="AN96" s="1258"/>
      <c r="AO96" s="1257" t="s">
        <v>1853</v>
      </c>
      <c r="AP96" s="1258"/>
      <c r="AQ96" s="1258"/>
      <c r="AR96" s="1258"/>
      <c r="AS96" s="1257" t="s">
        <v>1853</v>
      </c>
      <c r="AT96" s="1258"/>
      <c r="AU96" s="1258"/>
      <c r="AV96" s="1258"/>
      <c r="AW96" s="1257" t="s">
        <v>1853</v>
      </c>
      <c r="AX96" s="1258"/>
      <c r="AY96" s="1258"/>
      <c r="AZ96" s="1258"/>
    </row>
    <row r="97" spans="1:52" s="1263" customFormat="1" ht="25.5" customHeight="1">
      <c r="A97" s="1254" t="s">
        <v>874</v>
      </c>
      <c r="B97" s="1255"/>
      <c r="C97" s="1255"/>
      <c r="D97" s="1255"/>
      <c r="E97" s="1255"/>
      <c r="F97" s="1255"/>
      <c r="G97" s="1255"/>
      <c r="H97" s="1255"/>
      <c r="I97" s="1255"/>
      <c r="J97" s="1255"/>
      <c r="K97" s="1255"/>
      <c r="L97" s="1255"/>
      <c r="M97" s="1255"/>
      <c r="N97" s="1255"/>
      <c r="O97" s="1255"/>
      <c r="P97" s="1256" t="s">
        <v>1823</v>
      </c>
      <c r="Q97" s="1257" t="s">
        <v>1853</v>
      </c>
      <c r="R97" s="1258"/>
      <c r="S97" s="1258"/>
      <c r="T97" s="1258"/>
      <c r="U97" s="1257" t="s">
        <v>1853</v>
      </c>
      <c r="V97" s="1258"/>
      <c r="W97" s="1258"/>
      <c r="X97" s="1258"/>
      <c r="Y97" s="1257" t="s">
        <v>1853</v>
      </c>
      <c r="Z97" s="1258"/>
      <c r="AA97" s="1258"/>
      <c r="AB97" s="1258"/>
      <c r="AC97" s="1257" t="s">
        <v>1853</v>
      </c>
      <c r="AD97" s="1258"/>
      <c r="AE97" s="1258"/>
      <c r="AF97" s="1258"/>
      <c r="AG97" s="1257" t="s">
        <v>1853</v>
      </c>
      <c r="AH97" s="1258"/>
      <c r="AI97" s="1258"/>
      <c r="AJ97" s="1258"/>
      <c r="AK97" s="1257" t="s">
        <v>1853</v>
      </c>
      <c r="AL97" s="1258"/>
      <c r="AM97" s="1258"/>
      <c r="AN97" s="1258"/>
      <c r="AO97" s="1257" t="s">
        <v>1853</v>
      </c>
      <c r="AP97" s="1258"/>
      <c r="AQ97" s="1258"/>
      <c r="AR97" s="1258"/>
      <c r="AS97" s="1257" t="s">
        <v>1853</v>
      </c>
      <c r="AT97" s="1258"/>
      <c r="AU97" s="1258"/>
      <c r="AV97" s="1258"/>
      <c r="AW97" s="1257" t="s">
        <v>1853</v>
      </c>
      <c r="AX97" s="1258"/>
      <c r="AY97" s="1258"/>
      <c r="AZ97" s="1258"/>
    </row>
    <row r="98" spans="1:52" s="1261" customFormat="1" ht="25.5" customHeight="1">
      <c r="A98" s="1230" t="s">
        <v>949</v>
      </c>
      <c r="B98" s="1231"/>
      <c r="C98" s="1231"/>
      <c r="D98" s="1231"/>
      <c r="E98" s="1231"/>
      <c r="F98" s="1231"/>
      <c r="G98" s="1231"/>
      <c r="H98" s="1231"/>
      <c r="I98" s="1231"/>
      <c r="J98" s="1231"/>
      <c r="K98" s="1231"/>
      <c r="L98" s="1231"/>
      <c r="M98" s="1231"/>
      <c r="N98" s="1231"/>
      <c r="O98" s="1231"/>
      <c r="P98" s="1226" t="s">
        <v>1825</v>
      </c>
      <c r="Q98" s="1257" t="s">
        <v>1853</v>
      </c>
      <c r="R98" s="1258"/>
      <c r="S98" s="1258"/>
      <c r="T98" s="1258"/>
      <c r="U98" s="1257" t="s">
        <v>1853</v>
      </c>
      <c r="V98" s="1258"/>
      <c r="W98" s="1258"/>
      <c r="X98" s="1258"/>
      <c r="Y98" s="1257" t="s">
        <v>1853</v>
      </c>
      <c r="Z98" s="1258"/>
      <c r="AA98" s="1258"/>
      <c r="AB98" s="1258"/>
      <c r="AC98" s="1257" t="s">
        <v>1853</v>
      </c>
      <c r="AD98" s="1258"/>
      <c r="AE98" s="1258"/>
      <c r="AF98" s="1258"/>
      <c r="AG98" s="1257" t="s">
        <v>1853</v>
      </c>
      <c r="AH98" s="1258"/>
      <c r="AI98" s="1258"/>
      <c r="AJ98" s="1258"/>
      <c r="AK98" s="1257" t="s">
        <v>1853</v>
      </c>
      <c r="AL98" s="1258"/>
      <c r="AM98" s="1258"/>
      <c r="AN98" s="1258"/>
      <c r="AO98" s="1257" t="s">
        <v>1853</v>
      </c>
      <c r="AP98" s="1258"/>
      <c r="AQ98" s="1258"/>
      <c r="AR98" s="1258"/>
      <c r="AS98" s="1257" t="s">
        <v>1853</v>
      </c>
      <c r="AT98" s="1258"/>
      <c r="AU98" s="1258"/>
      <c r="AV98" s="1258"/>
      <c r="AW98" s="1257" t="s">
        <v>1853</v>
      </c>
      <c r="AX98" s="1258"/>
      <c r="AY98" s="1258"/>
      <c r="AZ98" s="1258"/>
    </row>
    <row r="99" spans="1:52" s="1261" customFormat="1" ht="25.5" customHeight="1">
      <c r="A99" s="1230" t="s">
        <v>950</v>
      </c>
      <c r="B99" s="1231"/>
      <c r="C99" s="1231"/>
      <c r="D99" s="1231"/>
      <c r="E99" s="1231"/>
      <c r="F99" s="1231"/>
      <c r="G99" s="1231"/>
      <c r="H99" s="1231"/>
      <c r="I99" s="1231"/>
      <c r="J99" s="1231"/>
      <c r="K99" s="1231"/>
      <c r="L99" s="1231"/>
      <c r="M99" s="1231"/>
      <c r="N99" s="1231"/>
      <c r="O99" s="1231"/>
      <c r="P99" s="1226" t="s">
        <v>1827</v>
      </c>
      <c r="Q99" s="1257" t="s">
        <v>1853</v>
      </c>
      <c r="R99" s="1258"/>
      <c r="S99" s="1258"/>
      <c r="T99" s="1258"/>
      <c r="U99" s="1257" t="s">
        <v>1853</v>
      </c>
      <c r="V99" s="1258"/>
      <c r="W99" s="1258"/>
      <c r="X99" s="1258"/>
      <c r="Y99" s="1257" t="s">
        <v>1853</v>
      </c>
      <c r="Z99" s="1258"/>
      <c r="AA99" s="1258"/>
      <c r="AB99" s="1258"/>
      <c r="AC99" s="1257" t="s">
        <v>1853</v>
      </c>
      <c r="AD99" s="1258"/>
      <c r="AE99" s="1258"/>
      <c r="AF99" s="1258"/>
      <c r="AG99" s="1257" t="s">
        <v>1853</v>
      </c>
      <c r="AH99" s="1258"/>
      <c r="AI99" s="1258"/>
      <c r="AJ99" s="1258"/>
      <c r="AK99" s="1257" t="s">
        <v>1853</v>
      </c>
      <c r="AL99" s="1258"/>
      <c r="AM99" s="1258"/>
      <c r="AN99" s="1258"/>
      <c r="AO99" s="1257" t="s">
        <v>1853</v>
      </c>
      <c r="AP99" s="1258"/>
      <c r="AQ99" s="1258"/>
      <c r="AR99" s="1258"/>
      <c r="AS99" s="1257" t="s">
        <v>1853</v>
      </c>
      <c r="AT99" s="1258"/>
      <c r="AU99" s="1258"/>
      <c r="AV99" s="1258"/>
      <c r="AW99" s="1257" t="s">
        <v>1853</v>
      </c>
      <c r="AX99" s="1258"/>
      <c r="AY99" s="1258"/>
      <c r="AZ99" s="1258"/>
    </row>
    <row r="100" spans="1:52" s="1261" customFormat="1" ht="25.5" customHeight="1">
      <c r="A100" s="1230" t="s">
        <v>951</v>
      </c>
      <c r="B100" s="1231"/>
      <c r="C100" s="1231"/>
      <c r="D100" s="1231"/>
      <c r="E100" s="1231"/>
      <c r="F100" s="1231"/>
      <c r="G100" s="1231"/>
      <c r="H100" s="1231"/>
      <c r="I100" s="1231"/>
      <c r="J100" s="1231"/>
      <c r="K100" s="1231"/>
      <c r="L100" s="1231"/>
      <c r="M100" s="1231"/>
      <c r="N100" s="1231"/>
      <c r="O100" s="1231"/>
      <c r="P100" s="1226" t="s">
        <v>1829</v>
      </c>
      <c r="Q100" s="1257" t="s">
        <v>1853</v>
      </c>
      <c r="R100" s="1258"/>
      <c r="S100" s="1258"/>
      <c r="T100" s="1258"/>
      <c r="U100" s="1257" t="s">
        <v>1853</v>
      </c>
      <c r="V100" s="1258"/>
      <c r="W100" s="1258"/>
      <c r="X100" s="1258"/>
      <c r="Y100" s="1257" t="s">
        <v>1853</v>
      </c>
      <c r="Z100" s="1258"/>
      <c r="AA100" s="1258"/>
      <c r="AB100" s="1258"/>
      <c r="AC100" s="1257" t="s">
        <v>1853</v>
      </c>
      <c r="AD100" s="1258"/>
      <c r="AE100" s="1258"/>
      <c r="AF100" s="1258"/>
      <c r="AG100" s="1257" t="s">
        <v>1853</v>
      </c>
      <c r="AH100" s="1258"/>
      <c r="AI100" s="1258"/>
      <c r="AJ100" s="1258"/>
      <c r="AK100" s="1257" t="s">
        <v>1853</v>
      </c>
      <c r="AL100" s="1258"/>
      <c r="AM100" s="1258"/>
      <c r="AN100" s="1258"/>
      <c r="AO100" s="1257" t="s">
        <v>1853</v>
      </c>
      <c r="AP100" s="1258"/>
      <c r="AQ100" s="1258"/>
      <c r="AR100" s="1258"/>
      <c r="AS100" s="1257" t="s">
        <v>1853</v>
      </c>
      <c r="AT100" s="1258"/>
      <c r="AU100" s="1258"/>
      <c r="AV100" s="1258"/>
      <c r="AW100" s="1257" t="s">
        <v>1853</v>
      </c>
      <c r="AX100" s="1258"/>
      <c r="AY100" s="1258"/>
      <c r="AZ100" s="1258"/>
    </row>
    <row r="101" spans="1:52" s="1263" customFormat="1" ht="25.5" customHeight="1">
      <c r="A101" s="1254" t="s">
        <v>875</v>
      </c>
      <c r="B101" s="1255"/>
      <c r="C101" s="1255"/>
      <c r="D101" s="1255"/>
      <c r="E101" s="1255"/>
      <c r="F101" s="1255"/>
      <c r="G101" s="1255"/>
      <c r="H101" s="1255"/>
      <c r="I101" s="1255"/>
      <c r="J101" s="1255"/>
      <c r="K101" s="1255"/>
      <c r="L101" s="1255"/>
      <c r="M101" s="1255"/>
      <c r="N101" s="1255"/>
      <c r="O101" s="1255"/>
      <c r="P101" s="1256" t="s">
        <v>1831</v>
      </c>
      <c r="Q101" s="1238" t="s">
        <v>1853</v>
      </c>
      <c r="R101" s="1239"/>
      <c r="S101" s="1239"/>
      <c r="T101" s="1240"/>
      <c r="U101" s="1257" t="s">
        <v>1853</v>
      </c>
      <c r="V101" s="1258"/>
      <c r="W101" s="1258"/>
      <c r="X101" s="1258"/>
      <c r="Y101" s="1257" t="s">
        <v>1853</v>
      </c>
      <c r="Z101" s="1258"/>
      <c r="AA101" s="1258"/>
      <c r="AB101" s="1258"/>
      <c r="AC101" s="1257" t="s">
        <v>1853</v>
      </c>
      <c r="AD101" s="1258"/>
      <c r="AE101" s="1258"/>
      <c r="AF101" s="1258"/>
      <c r="AG101" s="1257" t="s">
        <v>1853</v>
      </c>
      <c r="AH101" s="1258"/>
      <c r="AI101" s="1258"/>
      <c r="AJ101" s="1258"/>
      <c r="AK101" s="1257" t="s">
        <v>1853</v>
      </c>
      <c r="AL101" s="1258"/>
      <c r="AM101" s="1258"/>
      <c r="AN101" s="1258"/>
      <c r="AO101" s="1257" t="s">
        <v>1853</v>
      </c>
      <c r="AP101" s="1258"/>
      <c r="AQ101" s="1258"/>
      <c r="AR101" s="1258"/>
      <c r="AS101" s="1257" t="s">
        <v>1853</v>
      </c>
      <c r="AT101" s="1258"/>
      <c r="AU101" s="1258"/>
      <c r="AV101" s="1258"/>
      <c r="AW101" s="1257" t="s">
        <v>1853</v>
      </c>
      <c r="AX101" s="1258"/>
      <c r="AY101" s="1258"/>
      <c r="AZ101" s="1258"/>
    </row>
    <row r="102" spans="1:52" s="1263" customFormat="1" ht="25.5" customHeight="1">
      <c r="A102" s="1230" t="s">
        <v>952</v>
      </c>
      <c r="B102" s="1231"/>
      <c r="C102" s="1231"/>
      <c r="D102" s="1231"/>
      <c r="E102" s="1231"/>
      <c r="F102" s="1231"/>
      <c r="G102" s="1231"/>
      <c r="H102" s="1231"/>
      <c r="I102" s="1231"/>
      <c r="J102" s="1231"/>
      <c r="K102" s="1231"/>
      <c r="L102" s="1231"/>
      <c r="M102" s="1231"/>
      <c r="N102" s="1231"/>
      <c r="O102" s="1231"/>
      <c r="P102" s="1226" t="s">
        <v>1833</v>
      </c>
      <c r="Q102" s="1238" t="s">
        <v>1853</v>
      </c>
      <c r="R102" s="1239"/>
      <c r="S102" s="1239"/>
      <c r="T102" s="1240"/>
      <c r="U102" s="1238" t="s">
        <v>1853</v>
      </c>
      <c r="V102" s="1239"/>
      <c r="W102" s="1239"/>
      <c r="X102" s="1240"/>
      <c r="Y102" s="1238" t="s">
        <v>1853</v>
      </c>
      <c r="Z102" s="1239"/>
      <c r="AA102" s="1239"/>
      <c r="AB102" s="1240"/>
      <c r="AC102" s="1238" t="s">
        <v>1853</v>
      </c>
      <c r="AD102" s="1239"/>
      <c r="AE102" s="1239"/>
      <c r="AF102" s="1240"/>
      <c r="AG102" s="1238" t="s">
        <v>1853</v>
      </c>
      <c r="AH102" s="1239"/>
      <c r="AI102" s="1239"/>
      <c r="AJ102" s="1240"/>
      <c r="AK102" s="1238" t="s">
        <v>1853</v>
      </c>
      <c r="AL102" s="1239"/>
      <c r="AM102" s="1239"/>
      <c r="AN102" s="1240"/>
      <c r="AO102" s="1238" t="s">
        <v>1853</v>
      </c>
      <c r="AP102" s="1239"/>
      <c r="AQ102" s="1239"/>
      <c r="AR102" s="1240"/>
      <c r="AS102" s="1238" t="s">
        <v>1853</v>
      </c>
      <c r="AT102" s="1239"/>
      <c r="AU102" s="1239"/>
      <c r="AV102" s="1240"/>
      <c r="AW102" s="1238" t="s">
        <v>1853</v>
      </c>
      <c r="AX102" s="1239"/>
      <c r="AY102" s="1239"/>
      <c r="AZ102" s="1240"/>
    </row>
    <row r="103" spans="1:52" s="1263" customFormat="1" ht="18" customHeight="1">
      <c r="A103" s="1230" t="s">
        <v>953</v>
      </c>
      <c r="B103" s="1231"/>
      <c r="C103" s="1231"/>
      <c r="D103" s="1231"/>
      <c r="E103" s="1231"/>
      <c r="F103" s="1231"/>
      <c r="G103" s="1231"/>
      <c r="H103" s="1231"/>
      <c r="I103" s="1231"/>
      <c r="J103" s="1231"/>
      <c r="K103" s="1231"/>
      <c r="L103" s="1231"/>
      <c r="M103" s="1231"/>
      <c r="N103" s="1231"/>
      <c r="O103" s="1231"/>
      <c r="P103" s="1226" t="s">
        <v>1835</v>
      </c>
      <c r="Q103" s="1238" t="s">
        <v>1853</v>
      </c>
      <c r="R103" s="1239"/>
      <c r="S103" s="1239"/>
      <c r="T103" s="1240"/>
      <c r="U103" s="1238" t="s">
        <v>1853</v>
      </c>
      <c r="V103" s="1239"/>
      <c r="W103" s="1239"/>
      <c r="X103" s="1240"/>
      <c r="Y103" s="1238" t="s">
        <v>1853</v>
      </c>
      <c r="Z103" s="1239"/>
      <c r="AA103" s="1239"/>
      <c r="AB103" s="1240"/>
      <c r="AC103" s="1238" t="s">
        <v>1853</v>
      </c>
      <c r="AD103" s="1239"/>
      <c r="AE103" s="1239"/>
      <c r="AF103" s="1240"/>
      <c r="AG103" s="1238" t="s">
        <v>1853</v>
      </c>
      <c r="AH103" s="1239"/>
      <c r="AI103" s="1239"/>
      <c r="AJ103" s="1240"/>
      <c r="AK103" s="1238" t="s">
        <v>1853</v>
      </c>
      <c r="AL103" s="1239"/>
      <c r="AM103" s="1239"/>
      <c r="AN103" s="1240"/>
      <c r="AO103" s="1238" t="s">
        <v>1853</v>
      </c>
      <c r="AP103" s="1239"/>
      <c r="AQ103" s="1239"/>
      <c r="AR103" s="1240"/>
      <c r="AS103" s="1238" t="s">
        <v>1853</v>
      </c>
      <c r="AT103" s="1239"/>
      <c r="AU103" s="1239"/>
      <c r="AV103" s="1240"/>
      <c r="AW103" s="1238" t="s">
        <v>1853</v>
      </c>
      <c r="AX103" s="1239"/>
      <c r="AY103" s="1239"/>
      <c r="AZ103" s="1240"/>
    </row>
    <row r="104" spans="1:52" s="1263" customFormat="1" ht="25.5" customHeight="1">
      <c r="A104" s="1230" t="s">
        <v>876</v>
      </c>
      <c r="B104" s="1231"/>
      <c r="C104" s="1231"/>
      <c r="D104" s="1231"/>
      <c r="E104" s="1231"/>
      <c r="F104" s="1231"/>
      <c r="G104" s="1231"/>
      <c r="H104" s="1231"/>
      <c r="I104" s="1231"/>
      <c r="J104" s="1231"/>
      <c r="K104" s="1231"/>
      <c r="L104" s="1231"/>
      <c r="M104" s="1231"/>
      <c r="N104" s="1231"/>
      <c r="O104" s="1231"/>
      <c r="P104" s="1226" t="s">
        <v>1837</v>
      </c>
      <c r="Q104" s="1238" t="s">
        <v>1853</v>
      </c>
      <c r="R104" s="1239"/>
      <c r="S104" s="1239"/>
      <c r="T104" s="1240"/>
      <c r="U104" s="1238" t="s">
        <v>1853</v>
      </c>
      <c r="V104" s="1239"/>
      <c r="W104" s="1239"/>
      <c r="X104" s="1240"/>
      <c r="Y104" s="1238" t="s">
        <v>1853</v>
      </c>
      <c r="Z104" s="1239"/>
      <c r="AA104" s="1239"/>
      <c r="AB104" s="1240"/>
      <c r="AC104" s="1238" t="s">
        <v>1853</v>
      </c>
      <c r="AD104" s="1239"/>
      <c r="AE104" s="1239"/>
      <c r="AF104" s="1240"/>
      <c r="AG104" s="1238" t="s">
        <v>1853</v>
      </c>
      <c r="AH104" s="1239"/>
      <c r="AI104" s="1239"/>
      <c r="AJ104" s="1240"/>
      <c r="AK104" s="1238" t="s">
        <v>1853</v>
      </c>
      <c r="AL104" s="1239"/>
      <c r="AM104" s="1239"/>
      <c r="AN104" s="1240"/>
      <c r="AO104" s="1238" t="s">
        <v>1853</v>
      </c>
      <c r="AP104" s="1239"/>
      <c r="AQ104" s="1239"/>
      <c r="AR104" s="1240"/>
      <c r="AS104" s="1238" t="s">
        <v>1853</v>
      </c>
      <c r="AT104" s="1239"/>
      <c r="AU104" s="1239"/>
      <c r="AV104" s="1240"/>
      <c r="AW104" s="1238" t="s">
        <v>1853</v>
      </c>
      <c r="AX104" s="1239"/>
      <c r="AY104" s="1239"/>
      <c r="AZ104" s="1240"/>
    </row>
    <row r="105" spans="1:52" s="1263" customFormat="1" ht="25.5" customHeight="1">
      <c r="A105" s="1235" t="s">
        <v>877</v>
      </c>
      <c r="B105" s="1236"/>
      <c r="C105" s="1236"/>
      <c r="D105" s="1236"/>
      <c r="E105" s="1236"/>
      <c r="F105" s="1236"/>
      <c r="G105" s="1236"/>
      <c r="H105" s="1236"/>
      <c r="I105" s="1236"/>
      <c r="J105" s="1236"/>
      <c r="K105" s="1236"/>
      <c r="L105" s="1236"/>
      <c r="M105" s="1236"/>
      <c r="N105" s="1236"/>
      <c r="O105" s="1237"/>
      <c r="P105" s="1226" t="s">
        <v>1839</v>
      </c>
      <c r="Q105" s="1238" t="s">
        <v>1853</v>
      </c>
      <c r="R105" s="1239"/>
      <c r="S105" s="1239"/>
      <c r="T105" s="1240"/>
      <c r="U105" s="1238" t="s">
        <v>1853</v>
      </c>
      <c r="V105" s="1239"/>
      <c r="W105" s="1239"/>
      <c r="X105" s="1240"/>
      <c r="Y105" s="1238" t="s">
        <v>1853</v>
      </c>
      <c r="Z105" s="1239"/>
      <c r="AA105" s="1239"/>
      <c r="AB105" s="1240"/>
      <c r="AC105" s="1238" t="s">
        <v>1853</v>
      </c>
      <c r="AD105" s="1239"/>
      <c r="AE105" s="1239"/>
      <c r="AF105" s="1240"/>
      <c r="AG105" s="1238" t="s">
        <v>1853</v>
      </c>
      <c r="AH105" s="1239"/>
      <c r="AI105" s="1239"/>
      <c r="AJ105" s="1240"/>
      <c r="AK105" s="1238" t="s">
        <v>1853</v>
      </c>
      <c r="AL105" s="1239"/>
      <c r="AM105" s="1239"/>
      <c r="AN105" s="1240"/>
      <c r="AO105" s="1238" t="s">
        <v>1853</v>
      </c>
      <c r="AP105" s="1239"/>
      <c r="AQ105" s="1239"/>
      <c r="AR105" s="1240"/>
      <c r="AS105" s="1238" t="s">
        <v>1853</v>
      </c>
      <c r="AT105" s="1239"/>
      <c r="AU105" s="1239"/>
      <c r="AV105" s="1240"/>
      <c r="AW105" s="1238" t="s">
        <v>1853</v>
      </c>
      <c r="AX105" s="1239"/>
      <c r="AY105" s="1239"/>
      <c r="AZ105" s="1240"/>
    </row>
    <row r="106" spans="1:52" s="1263" customFormat="1" ht="25.5" customHeight="1">
      <c r="A106" s="1235" t="s">
        <v>878</v>
      </c>
      <c r="B106" s="1236"/>
      <c r="C106" s="1236"/>
      <c r="D106" s="1236"/>
      <c r="E106" s="1236"/>
      <c r="F106" s="1236"/>
      <c r="G106" s="1236"/>
      <c r="H106" s="1236"/>
      <c r="I106" s="1236"/>
      <c r="J106" s="1236"/>
      <c r="K106" s="1236"/>
      <c r="L106" s="1236"/>
      <c r="M106" s="1236"/>
      <c r="N106" s="1236"/>
      <c r="O106" s="1237"/>
      <c r="P106" s="1226" t="s">
        <v>1841</v>
      </c>
      <c r="Q106" s="1238" t="s">
        <v>1853</v>
      </c>
      <c r="R106" s="1239"/>
      <c r="S106" s="1239"/>
      <c r="T106" s="1240"/>
      <c r="U106" s="1238" t="s">
        <v>1853</v>
      </c>
      <c r="V106" s="1239"/>
      <c r="W106" s="1239"/>
      <c r="X106" s="1240"/>
      <c r="Y106" s="1238" t="s">
        <v>1853</v>
      </c>
      <c r="Z106" s="1239"/>
      <c r="AA106" s="1239"/>
      <c r="AB106" s="1240"/>
      <c r="AC106" s="1238" t="s">
        <v>1853</v>
      </c>
      <c r="AD106" s="1239"/>
      <c r="AE106" s="1239"/>
      <c r="AF106" s="1240"/>
      <c r="AG106" s="1238" t="s">
        <v>1853</v>
      </c>
      <c r="AH106" s="1239"/>
      <c r="AI106" s="1239"/>
      <c r="AJ106" s="1240"/>
      <c r="AK106" s="1238" t="s">
        <v>1853</v>
      </c>
      <c r="AL106" s="1239"/>
      <c r="AM106" s="1239"/>
      <c r="AN106" s="1240"/>
      <c r="AO106" s="1238" t="s">
        <v>1853</v>
      </c>
      <c r="AP106" s="1239"/>
      <c r="AQ106" s="1239"/>
      <c r="AR106" s="1240"/>
      <c r="AS106" s="1238" t="s">
        <v>1853</v>
      </c>
      <c r="AT106" s="1239"/>
      <c r="AU106" s="1239"/>
      <c r="AV106" s="1240"/>
      <c r="AW106" s="1238" t="s">
        <v>1853</v>
      </c>
      <c r="AX106" s="1239"/>
      <c r="AY106" s="1239"/>
      <c r="AZ106" s="1240"/>
    </row>
    <row r="107" spans="1:52" s="1263" customFormat="1" ht="25.5" customHeight="1">
      <c r="A107" s="1235" t="s">
        <v>879</v>
      </c>
      <c r="B107" s="1236"/>
      <c r="C107" s="1236"/>
      <c r="D107" s="1236"/>
      <c r="E107" s="1236"/>
      <c r="F107" s="1236"/>
      <c r="G107" s="1236"/>
      <c r="H107" s="1236"/>
      <c r="I107" s="1236"/>
      <c r="J107" s="1236"/>
      <c r="K107" s="1236"/>
      <c r="L107" s="1236"/>
      <c r="M107" s="1236"/>
      <c r="N107" s="1236"/>
      <c r="O107" s="1237"/>
      <c r="P107" s="1226" t="s">
        <v>1843</v>
      </c>
      <c r="Q107" s="1238" t="s">
        <v>1853</v>
      </c>
      <c r="R107" s="1239"/>
      <c r="S107" s="1239"/>
      <c r="T107" s="1240"/>
      <c r="U107" s="1238" t="s">
        <v>1853</v>
      </c>
      <c r="V107" s="1239"/>
      <c r="W107" s="1239"/>
      <c r="X107" s="1240"/>
      <c r="Y107" s="1238" t="s">
        <v>1853</v>
      </c>
      <c r="Z107" s="1239"/>
      <c r="AA107" s="1239"/>
      <c r="AB107" s="1240"/>
      <c r="AC107" s="1238" t="s">
        <v>1853</v>
      </c>
      <c r="AD107" s="1239"/>
      <c r="AE107" s="1239"/>
      <c r="AF107" s="1240"/>
      <c r="AG107" s="1238" t="s">
        <v>1853</v>
      </c>
      <c r="AH107" s="1239"/>
      <c r="AI107" s="1239"/>
      <c r="AJ107" s="1240"/>
      <c r="AK107" s="1238" t="s">
        <v>1853</v>
      </c>
      <c r="AL107" s="1239"/>
      <c r="AM107" s="1239"/>
      <c r="AN107" s="1240"/>
      <c r="AO107" s="1238" t="s">
        <v>1853</v>
      </c>
      <c r="AP107" s="1239"/>
      <c r="AQ107" s="1239"/>
      <c r="AR107" s="1240"/>
      <c r="AS107" s="1238" t="s">
        <v>1853</v>
      </c>
      <c r="AT107" s="1239"/>
      <c r="AU107" s="1239"/>
      <c r="AV107" s="1240"/>
      <c r="AW107" s="1238" t="s">
        <v>1853</v>
      </c>
      <c r="AX107" s="1239"/>
      <c r="AY107" s="1239"/>
      <c r="AZ107" s="1240"/>
    </row>
    <row r="108" spans="1:52" s="1263" customFormat="1" ht="25.5" customHeight="1">
      <c r="A108" s="1254" t="s">
        <v>880</v>
      </c>
      <c r="B108" s="1255"/>
      <c r="C108" s="1255"/>
      <c r="D108" s="1255"/>
      <c r="E108" s="1255"/>
      <c r="F108" s="1255"/>
      <c r="G108" s="1255"/>
      <c r="H108" s="1255"/>
      <c r="I108" s="1255"/>
      <c r="J108" s="1255"/>
      <c r="K108" s="1255"/>
      <c r="L108" s="1255"/>
      <c r="M108" s="1255"/>
      <c r="N108" s="1255"/>
      <c r="O108" s="1255"/>
      <c r="P108" s="1256" t="s">
        <v>1845</v>
      </c>
      <c r="Q108" s="1238" t="s">
        <v>1853</v>
      </c>
      <c r="R108" s="1239"/>
      <c r="S108" s="1239"/>
      <c r="T108" s="1240"/>
      <c r="U108" s="1238" t="s">
        <v>1853</v>
      </c>
      <c r="V108" s="1239"/>
      <c r="W108" s="1239"/>
      <c r="X108" s="1240"/>
      <c r="Y108" s="1238" t="s">
        <v>1853</v>
      </c>
      <c r="Z108" s="1239"/>
      <c r="AA108" s="1239"/>
      <c r="AB108" s="1240"/>
      <c r="AC108" s="1238" t="s">
        <v>1853</v>
      </c>
      <c r="AD108" s="1239"/>
      <c r="AE108" s="1239"/>
      <c r="AF108" s="1240"/>
      <c r="AG108" s="1238" t="s">
        <v>1853</v>
      </c>
      <c r="AH108" s="1239"/>
      <c r="AI108" s="1239"/>
      <c r="AJ108" s="1240"/>
      <c r="AK108" s="1238" t="s">
        <v>1853</v>
      </c>
      <c r="AL108" s="1239"/>
      <c r="AM108" s="1239"/>
      <c r="AN108" s="1240"/>
      <c r="AO108" s="1238" t="s">
        <v>1853</v>
      </c>
      <c r="AP108" s="1239"/>
      <c r="AQ108" s="1239"/>
      <c r="AR108" s="1240"/>
      <c r="AS108" s="1238" t="s">
        <v>1853</v>
      </c>
      <c r="AT108" s="1239"/>
      <c r="AU108" s="1239"/>
      <c r="AV108" s="1240"/>
      <c r="AW108" s="1238" t="s">
        <v>1853</v>
      </c>
      <c r="AX108" s="1239"/>
      <c r="AY108" s="1239"/>
      <c r="AZ108" s="1240"/>
    </row>
    <row r="109" spans="1:52" s="1263" customFormat="1" ht="25.5" customHeight="1">
      <c r="A109" s="1230" t="s">
        <v>954</v>
      </c>
      <c r="B109" s="1231"/>
      <c r="C109" s="1231"/>
      <c r="D109" s="1231"/>
      <c r="E109" s="1231"/>
      <c r="F109" s="1231"/>
      <c r="G109" s="1231"/>
      <c r="H109" s="1231"/>
      <c r="I109" s="1231"/>
      <c r="J109" s="1231"/>
      <c r="K109" s="1231"/>
      <c r="L109" s="1231"/>
      <c r="M109" s="1231"/>
      <c r="N109" s="1231"/>
      <c r="O109" s="1231"/>
      <c r="P109" s="1226" t="s">
        <v>1847</v>
      </c>
      <c r="Q109" s="1238" t="s">
        <v>1853</v>
      </c>
      <c r="R109" s="1239"/>
      <c r="S109" s="1239"/>
      <c r="T109" s="1240"/>
      <c r="U109" s="1238" t="s">
        <v>1853</v>
      </c>
      <c r="V109" s="1239"/>
      <c r="W109" s="1239"/>
      <c r="X109" s="1240"/>
      <c r="Y109" s="1238" t="s">
        <v>1853</v>
      </c>
      <c r="Z109" s="1239"/>
      <c r="AA109" s="1239"/>
      <c r="AB109" s="1240"/>
      <c r="AC109" s="1238" t="s">
        <v>1853</v>
      </c>
      <c r="AD109" s="1239"/>
      <c r="AE109" s="1239"/>
      <c r="AF109" s="1240"/>
      <c r="AG109" s="1238" t="s">
        <v>1853</v>
      </c>
      <c r="AH109" s="1239"/>
      <c r="AI109" s="1239"/>
      <c r="AJ109" s="1240"/>
      <c r="AK109" s="1238" t="s">
        <v>1853</v>
      </c>
      <c r="AL109" s="1239"/>
      <c r="AM109" s="1239"/>
      <c r="AN109" s="1240"/>
      <c r="AO109" s="1238" t="s">
        <v>1853</v>
      </c>
      <c r="AP109" s="1239"/>
      <c r="AQ109" s="1239"/>
      <c r="AR109" s="1240"/>
      <c r="AS109" s="1238" t="s">
        <v>1853</v>
      </c>
      <c r="AT109" s="1239"/>
      <c r="AU109" s="1239"/>
      <c r="AV109" s="1240"/>
      <c r="AW109" s="1238" t="s">
        <v>1853</v>
      </c>
      <c r="AX109" s="1239"/>
      <c r="AY109" s="1239"/>
      <c r="AZ109" s="1240"/>
    </row>
    <row r="110" spans="1:52" s="1263" customFormat="1" ht="25.5" customHeight="1">
      <c r="A110" s="1230" t="s">
        <v>955</v>
      </c>
      <c r="B110" s="1231"/>
      <c r="C110" s="1231"/>
      <c r="D110" s="1231"/>
      <c r="E110" s="1231"/>
      <c r="F110" s="1231"/>
      <c r="G110" s="1231"/>
      <c r="H110" s="1231"/>
      <c r="I110" s="1231"/>
      <c r="J110" s="1231"/>
      <c r="K110" s="1231"/>
      <c r="L110" s="1231"/>
      <c r="M110" s="1231"/>
      <c r="N110" s="1231"/>
      <c r="O110" s="1231"/>
      <c r="P110" s="1226" t="s">
        <v>1210</v>
      </c>
      <c r="Q110" s="1238" t="s">
        <v>1853</v>
      </c>
      <c r="R110" s="1239"/>
      <c r="S110" s="1239"/>
      <c r="T110" s="1240"/>
      <c r="U110" s="1238" t="s">
        <v>1853</v>
      </c>
      <c r="V110" s="1239"/>
      <c r="W110" s="1239"/>
      <c r="X110" s="1240"/>
      <c r="Y110" s="1238" t="s">
        <v>1853</v>
      </c>
      <c r="Z110" s="1239"/>
      <c r="AA110" s="1239"/>
      <c r="AB110" s="1240"/>
      <c r="AC110" s="1238" t="s">
        <v>1853</v>
      </c>
      <c r="AD110" s="1239"/>
      <c r="AE110" s="1239"/>
      <c r="AF110" s="1240"/>
      <c r="AG110" s="1238" t="s">
        <v>1853</v>
      </c>
      <c r="AH110" s="1239"/>
      <c r="AI110" s="1239"/>
      <c r="AJ110" s="1240"/>
      <c r="AK110" s="1238" t="s">
        <v>1853</v>
      </c>
      <c r="AL110" s="1239"/>
      <c r="AM110" s="1239"/>
      <c r="AN110" s="1240"/>
      <c r="AO110" s="1238" t="s">
        <v>1853</v>
      </c>
      <c r="AP110" s="1239"/>
      <c r="AQ110" s="1239"/>
      <c r="AR110" s="1240"/>
      <c r="AS110" s="1238" t="s">
        <v>1853</v>
      </c>
      <c r="AT110" s="1239"/>
      <c r="AU110" s="1239"/>
      <c r="AV110" s="1240"/>
      <c r="AW110" s="1238" t="s">
        <v>1853</v>
      </c>
      <c r="AX110" s="1239"/>
      <c r="AY110" s="1239"/>
      <c r="AZ110" s="1240"/>
    </row>
    <row r="111" spans="1:52" s="1263" customFormat="1" ht="25.5" customHeight="1">
      <c r="A111" s="1230" t="s">
        <v>956</v>
      </c>
      <c r="B111" s="1231"/>
      <c r="C111" s="1231"/>
      <c r="D111" s="1231"/>
      <c r="E111" s="1231"/>
      <c r="F111" s="1231"/>
      <c r="G111" s="1231"/>
      <c r="H111" s="1231"/>
      <c r="I111" s="1231"/>
      <c r="J111" s="1231"/>
      <c r="K111" s="1231"/>
      <c r="L111" s="1231"/>
      <c r="M111" s="1231"/>
      <c r="N111" s="1231"/>
      <c r="O111" s="1231"/>
      <c r="P111" s="1226" t="s">
        <v>1212</v>
      </c>
      <c r="Q111" s="1238" t="s">
        <v>1853</v>
      </c>
      <c r="R111" s="1239"/>
      <c r="S111" s="1239"/>
      <c r="T111" s="1240"/>
      <c r="U111" s="1238" t="s">
        <v>1853</v>
      </c>
      <c r="V111" s="1239"/>
      <c r="W111" s="1239"/>
      <c r="X111" s="1240"/>
      <c r="Y111" s="1238" t="s">
        <v>1853</v>
      </c>
      <c r="Z111" s="1239"/>
      <c r="AA111" s="1239"/>
      <c r="AB111" s="1240"/>
      <c r="AC111" s="1238" t="s">
        <v>1853</v>
      </c>
      <c r="AD111" s="1239"/>
      <c r="AE111" s="1239"/>
      <c r="AF111" s="1240"/>
      <c r="AG111" s="1238" t="s">
        <v>1853</v>
      </c>
      <c r="AH111" s="1239"/>
      <c r="AI111" s="1239"/>
      <c r="AJ111" s="1240"/>
      <c r="AK111" s="1238" t="s">
        <v>1853</v>
      </c>
      <c r="AL111" s="1239"/>
      <c r="AM111" s="1239"/>
      <c r="AN111" s="1240"/>
      <c r="AO111" s="1238" t="s">
        <v>1853</v>
      </c>
      <c r="AP111" s="1239"/>
      <c r="AQ111" s="1239"/>
      <c r="AR111" s="1240"/>
      <c r="AS111" s="1238" t="s">
        <v>1853</v>
      </c>
      <c r="AT111" s="1239"/>
      <c r="AU111" s="1239"/>
      <c r="AV111" s="1240"/>
      <c r="AW111" s="1238" t="s">
        <v>1853</v>
      </c>
      <c r="AX111" s="1239"/>
      <c r="AY111" s="1239"/>
      <c r="AZ111" s="1240"/>
    </row>
    <row r="112" spans="1:52" s="1263" customFormat="1" ht="25.5" customHeight="1">
      <c r="A112" s="1254" t="s">
        <v>881</v>
      </c>
      <c r="B112" s="1255"/>
      <c r="C112" s="1255"/>
      <c r="D112" s="1255"/>
      <c r="E112" s="1255"/>
      <c r="F112" s="1255"/>
      <c r="G112" s="1255"/>
      <c r="H112" s="1255"/>
      <c r="I112" s="1255"/>
      <c r="J112" s="1255"/>
      <c r="K112" s="1255"/>
      <c r="L112" s="1255"/>
      <c r="M112" s="1255"/>
      <c r="N112" s="1255"/>
      <c r="O112" s="1255"/>
      <c r="P112" s="1256" t="s">
        <v>1214</v>
      </c>
      <c r="Q112" s="1238" t="s">
        <v>1853</v>
      </c>
      <c r="R112" s="1239"/>
      <c r="S112" s="1239"/>
      <c r="T112" s="1240"/>
      <c r="U112" s="1238" t="s">
        <v>1853</v>
      </c>
      <c r="V112" s="1239"/>
      <c r="W112" s="1239"/>
      <c r="X112" s="1240"/>
      <c r="Y112" s="1238" t="s">
        <v>1853</v>
      </c>
      <c r="Z112" s="1239"/>
      <c r="AA112" s="1239"/>
      <c r="AB112" s="1240"/>
      <c r="AC112" s="1238" t="s">
        <v>1853</v>
      </c>
      <c r="AD112" s="1239"/>
      <c r="AE112" s="1239"/>
      <c r="AF112" s="1240"/>
      <c r="AG112" s="1238" t="s">
        <v>1853</v>
      </c>
      <c r="AH112" s="1239"/>
      <c r="AI112" s="1239"/>
      <c r="AJ112" s="1240"/>
      <c r="AK112" s="1238" t="s">
        <v>1853</v>
      </c>
      <c r="AL112" s="1239"/>
      <c r="AM112" s="1239"/>
      <c r="AN112" s="1240"/>
      <c r="AO112" s="1238" t="s">
        <v>1853</v>
      </c>
      <c r="AP112" s="1239"/>
      <c r="AQ112" s="1239"/>
      <c r="AR112" s="1240"/>
      <c r="AS112" s="1238" t="s">
        <v>1853</v>
      </c>
      <c r="AT112" s="1239"/>
      <c r="AU112" s="1239"/>
      <c r="AV112" s="1240"/>
      <c r="AW112" s="1238" t="s">
        <v>1853</v>
      </c>
      <c r="AX112" s="1239"/>
      <c r="AY112" s="1239"/>
      <c r="AZ112" s="1240"/>
    </row>
    <row r="113" spans="1:52" s="1250" customFormat="1" ht="25.5" customHeight="1">
      <c r="A113" s="1244" t="s">
        <v>882</v>
      </c>
      <c r="B113" s="1245"/>
      <c r="C113" s="1245"/>
      <c r="D113" s="1245"/>
      <c r="E113" s="1245"/>
      <c r="F113" s="1245"/>
      <c r="G113" s="1245"/>
      <c r="H113" s="1245"/>
      <c r="I113" s="1245"/>
      <c r="J113" s="1245"/>
      <c r="K113" s="1245"/>
      <c r="L113" s="1245"/>
      <c r="M113" s="1245"/>
      <c r="N113" s="1245"/>
      <c r="O113" s="1245"/>
      <c r="P113" s="1246" t="s">
        <v>1216</v>
      </c>
      <c r="Q113" s="1247">
        <v>0</v>
      </c>
      <c r="R113" s="1248"/>
      <c r="S113" s="1248"/>
      <c r="T113" s="1249"/>
      <c r="U113" s="1247">
        <v>0</v>
      </c>
      <c r="V113" s="1248"/>
      <c r="W113" s="1248"/>
      <c r="X113" s="1249"/>
      <c r="Y113" s="1247">
        <v>0</v>
      </c>
      <c r="Z113" s="1248"/>
      <c r="AA113" s="1248"/>
      <c r="AB113" s="1249"/>
      <c r="AC113" s="1247">
        <v>0</v>
      </c>
      <c r="AD113" s="1248"/>
      <c r="AE113" s="1248"/>
      <c r="AF113" s="1249"/>
      <c r="AG113" s="1247">
        <v>0</v>
      </c>
      <c r="AH113" s="1248"/>
      <c r="AI113" s="1248"/>
      <c r="AJ113" s="1249"/>
      <c r="AK113" s="1247">
        <v>0</v>
      </c>
      <c r="AL113" s="1248"/>
      <c r="AM113" s="1248"/>
      <c r="AN113" s="1249"/>
      <c r="AO113" s="1247">
        <v>0</v>
      </c>
      <c r="AP113" s="1248"/>
      <c r="AQ113" s="1248"/>
      <c r="AR113" s="1249"/>
      <c r="AS113" s="1247">
        <v>0</v>
      </c>
      <c r="AT113" s="1248"/>
      <c r="AU113" s="1248"/>
      <c r="AV113" s="1249"/>
      <c r="AW113" s="1247">
        <v>0</v>
      </c>
      <c r="AX113" s="1248"/>
      <c r="AY113" s="1248"/>
      <c r="AZ113" s="1249"/>
    </row>
    <row r="114" spans="1:52" s="1266" customFormat="1" ht="25.5" customHeight="1">
      <c r="A114" s="1264" t="s">
        <v>957</v>
      </c>
      <c r="B114" s="1265"/>
      <c r="C114" s="1265"/>
      <c r="D114" s="1265"/>
      <c r="E114" s="1265"/>
      <c r="F114" s="1265"/>
      <c r="G114" s="1265"/>
      <c r="H114" s="1265"/>
      <c r="I114" s="1265"/>
      <c r="J114" s="1265"/>
      <c r="K114" s="1265"/>
      <c r="L114" s="1265"/>
      <c r="M114" s="1265"/>
      <c r="N114" s="1265"/>
      <c r="O114" s="1265"/>
      <c r="P114" s="1226" t="s">
        <v>1218</v>
      </c>
      <c r="Q114" s="1227"/>
      <c r="R114" s="1228"/>
      <c r="S114" s="1228"/>
      <c r="T114" s="1229"/>
      <c r="U114" s="1227"/>
      <c r="V114" s="1228"/>
      <c r="W114" s="1228"/>
      <c r="X114" s="1229"/>
      <c r="Y114" s="1227"/>
      <c r="Z114" s="1228"/>
      <c r="AA114" s="1228"/>
      <c r="AB114" s="1229"/>
      <c r="AC114" s="1227"/>
      <c r="AD114" s="1228"/>
      <c r="AE114" s="1228"/>
      <c r="AF114" s="1229"/>
      <c r="AG114" s="1227"/>
      <c r="AH114" s="1228"/>
      <c r="AI114" s="1228"/>
      <c r="AJ114" s="1229"/>
      <c r="AK114" s="1227"/>
      <c r="AL114" s="1228"/>
      <c r="AM114" s="1228"/>
      <c r="AN114" s="1229"/>
      <c r="AO114" s="1227"/>
      <c r="AP114" s="1228"/>
      <c r="AQ114" s="1228"/>
      <c r="AR114" s="1229"/>
      <c r="AS114" s="1227"/>
      <c r="AT114" s="1228"/>
      <c r="AU114" s="1228"/>
      <c r="AV114" s="1229"/>
      <c r="AW114" s="1227"/>
      <c r="AX114" s="1228"/>
      <c r="AY114" s="1228"/>
      <c r="AZ114" s="1229"/>
    </row>
    <row r="115" spans="1:52" s="1250" customFormat="1" ht="25.5" customHeight="1">
      <c r="A115" s="1259" t="s">
        <v>883</v>
      </c>
      <c r="B115" s="1260"/>
      <c r="C115" s="1260"/>
      <c r="D115" s="1260"/>
      <c r="E115" s="1260"/>
      <c r="F115" s="1260"/>
      <c r="G115" s="1260"/>
      <c r="H115" s="1260"/>
      <c r="I115" s="1260"/>
      <c r="J115" s="1260"/>
      <c r="K115" s="1260"/>
      <c r="L115" s="1260"/>
      <c r="M115" s="1260"/>
      <c r="N115" s="1260"/>
      <c r="O115" s="1260"/>
      <c r="P115" s="1246" t="s">
        <v>1220</v>
      </c>
      <c r="Q115" s="1247">
        <v>0</v>
      </c>
      <c r="R115" s="1248"/>
      <c r="S115" s="1248"/>
      <c r="T115" s="1249"/>
      <c r="U115" s="1247">
        <v>0</v>
      </c>
      <c r="V115" s="1248"/>
      <c r="W115" s="1248"/>
      <c r="X115" s="1249"/>
      <c r="Y115" s="1247">
        <v>0</v>
      </c>
      <c r="Z115" s="1248"/>
      <c r="AA115" s="1248"/>
      <c r="AB115" s="1249"/>
      <c r="AC115" s="1247">
        <v>0</v>
      </c>
      <c r="AD115" s="1248"/>
      <c r="AE115" s="1248"/>
      <c r="AF115" s="1249"/>
      <c r="AG115" s="1247">
        <v>0</v>
      </c>
      <c r="AH115" s="1248"/>
      <c r="AI115" s="1248"/>
      <c r="AJ115" s="1249"/>
      <c r="AK115" s="1247">
        <v>0</v>
      </c>
      <c r="AL115" s="1248"/>
      <c r="AM115" s="1248"/>
      <c r="AN115" s="1249"/>
      <c r="AO115" s="1247">
        <v>0</v>
      </c>
      <c r="AP115" s="1248"/>
      <c r="AQ115" s="1248"/>
      <c r="AR115" s="1249"/>
      <c r="AS115" s="1247">
        <v>0</v>
      </c>
      <c r="AT115" s="1248"/>
      <c r="AU115" s="1248"/>
      <c r="AV115" s="1249"/>
      <c r="AW115" s="1247">
        <v>0</v>
      </c>
      <c r="AX115" s="1248"/>
      <c r="AY115" s="1248"/>
      <c r="AZ115" s="1249"/>
    </row>
    <row r="116" spans="1:52" s="1250" customFormat="1" ht="25.5" customHeight="1">
      <c r="A116" s="1267" t="s">
        <v>884</v>
      </c>
      <c r="B116" s="1267"/>
      <c r="C116" s="1267"/>
      <c r="D116" s="1267"/>
      <c r="E116" s="1267"/>
      <c r="F116" s="1267"/>
      <c r="G116" s="1267"/>
      <c r="H116" s="1267"/>
      <c r="I116" s="1267"/>
      <c r="J116" s="1267"/>
      <c r="K116" s="1267"/>
      <c r="L116" s="1267"/>
      <c r="M116" s="1267"/>
      <c r="N116" s="1267"/>
      <c r="O116" s="1267"/>
      <c r="P116" s="1246" t="s">
        <v>1222</v>
      </c>
      <c r="Q116" s="1247">
        <v>0</v>
      </c>
      <c r="R116" s="1248"/>
      <c r="S116" s="1248"/>
      <c r="T116" s="1249"/>
      <c r="U116" s="1247">
        <v>0</v>
      </c>
      <c r="V116" s="1248"/>
      <c r="W116" s="1248"/>
      <c r="X116" s="1249"/>
      <c r="Y116" s="1247">
        <v>0</v>
      </c>
      <c r="Z116" s="1248"/>
      <c r="AA116" s="1248"/>
      <c r="AB116" s="1249"/>
      <c r="AC116" s="1247">
        <v>0</v>
      </c>
      <c r="AD116" s="1248"/>
      <c r="AE116" s="1248"/>
      <c r="AF116" s="1249"/>
      <c r="AG116" s="1247">
        <v>0</v>
      </c>
      <c r="AH116" s="1248"/>
      <c r="AI116" s="1248"/>
      <c r="AJ116" s="1249"/>
      <c r="AK116" s="1247">
        <v>0</v>
      </c>
      <c r="AL116" s="1248"/>
      <c r="AM116" s="1248"/>
      <c r="AN116" s="1249"/>
      <c r="AO116" s="1247">
        <v>0</v>
      </c>
      <c r="AP116" s="1248"/>
      <c r="AQ116" s="1248"/>
      <c r="AR116" s="1249"/>
      <c r="AS116" s="1247">
        <v>0</v>
      </c>
      <c r="AT116" s="1248"/>
      <c r="AU116" s="1248"/>
      <c r="AV116" s="1249"/>
      <c r="AW116" s="1247">
        <v>0</v>
      </c>
      <c r="AX116" s="1248"/>
      <c r="AY116" s="1248"/>
      <c r="AZ116" s="1249"/>
    </row>
    <row r="117" spans="1:52" s="1261" customFormat="1" ht="19.5" customHeight="1">
      <c r="A117" s="1268" t="s">
        <v>958</v>
      </c>
      <c r="B117" s="1268"/>
      <c r="C117" s="1268"/>
      <c r="D117" s="1268"/>
      <c r="E117" s="1268"/>
      <c r="F117" s="1268"/>
      <c r="G117" s="1268"/>
      <c r="H117" s="1268"/>
      <c r="I117" s="1268"/>
      <c r="J117" s="1268"/>
      <c r="K117" s="1268"/>
      <c r="L117" s="1268"/>
      <c r="M117" s="1268"/>
      <c r="N117" s="1268"/>
      <c r="O117" s="1268"/>
      <c r="P117" s="1226" t="s">
        <v>1224</v>
      </c>
      <c r="Q117" s="1227"/>
      <c r="R117" s="1228"/>
      <c r="S117" s="1228"/>
      <c r="T117" s="1229"/>
      <c r="U117" s="1227"/>
      <c r="V117" s="1228"/>
      <c r="W117" s="1228"/>
      <c r="X117" s="1229"/>
      <c r="Y117" s="1227"/>
      <c r="Z117" s="1228"/>
      <c r="AA117" s="1228"/>
      <c r="AB117" s="1229"/>
      <c r="AC117" s="1227"/>
      <c r="AD117" s="1228"/>
      <c r="AE117" s="1228"/>
      <c r="AF117" s="1229"/>
      <c r="AG117" s="1227"/>
      <c r="AH117" s="1228"/>
      <c r="AI117" s="1228"/>
      <c r="AJ117" s="1229"/>
      <c r="AK117" s="1227"/>
      <c r="AL117" s="1228"/>
      <c r="AM117" s="1228"/>
      <c r="AN117" s="1229"/>
      <c r="AO117" s="1227"/>
      <c r="AP117" s="1228"/>
      <c r="AQ117" s="1228"/>
      <c r="AR117" s="1229"/>
      <c r="AS117" s="1227"/>
      <c r="AT117" s="1228"/>
      <c r="AU117" s="1228"/>
      <c r="AV117" s="1229"/>
      <c r="AW117" s="1227"/>
      <c r="AX117" s="1228"/>
      <c r="AY117" s="1228"/>
      <c r="AZ117" s="1229"/>
    </row>
    <row r="118" spans="1:52" s="1261" customFormat="1" ht="26.25" customHeight="1">
      <c r="A118" s="1268" t="s">
        <v>959</v>
      </c>
      <c r="B118" s="1268"/>
      <c r="C118" s="1268"/>
      <c r="D118" s="1268"/>
      <c r="E118" s="1268"/>
      <c r="F118" s="1268"/>
      <c r="G118" s="1268"/>
      <c r="H118" s="1268"/>
      <c r="I118" s="1268"/>
      <c r="J118" s="1268"/>
      <c r="K118" s="1268"/>
      <c r="L118" s="1268"/>
      <c r="M118" s="1268"/>
      <c r="N118" s="1268"/>
      <c r="O118" s="1268"/>
      <c r="P118" s="1226" t="s">
        <v>1226</v>
      </c>
      <c r="Q118" s="1227"/>
      <c r="R118" s="1228"/>
      <c r="S118" s="1228"/>
      <c r="T118" s="1229"/>
      <c r="U118" s="1227"/>
      <c r="V118" s="1228"/>
      <c r="W118" s="1228"/>
      <c r="X118" s="1229"/>
      <c r="Y118" s="1227"/>
      <c r="Z118" s="1228"/>
      <c r="AA118" s="1228"/>
      <c r="AB118" s="1229"/>
      <c r="AC118" s="1227"/>
      <c r="AD118" s="1228"/>
      <c r="AE118" s="1228"/>
      <c r="AF118" s="1229"/>
      <c r="AG118" s="1227">
        <v>4087002</v>
      </c>
      <c r="AH118" s="1228"/>
      <c r="AI118" s="1228"/>
      <c r="AJ118" s="1229"/>
      <c r="AK118" s="1227"/>
      <c r="AL118" s="1228"/>
      <c r="AM118" s="1228"/>
      <c r="AN118" s="1229"/>
      <c r="AO118" s="1227"/>
      <c r="AP118" s="1228"/>
      <c r="AQ118" s="1228"/>
      <c r="AR118" s="1229"/>
      <c r="AS118" s="1227"/>
      <c r="AT118" s="1228"/>
      <c r="AU118" s="1228"/>
      <c r="AV118" s="1229"/>
      <c r="AW118" s="1227">
        <f>SUM(Q118:AV118)</f>
        <v>4087002</v>
      </c>
      <c r="AX118" s="1228"/>
      <c r="AY118" s="1228"/>
      <c r="AZ118" s="1229"/>
    </row>
    <row r="119" spans="1:52" ht="25.5" customHeight="1">
      <c r="A119" s="1251" t="s">
        <v>960</v>
      </c>
      <c r="B119" s="1252"/>
      <c r="C119" s="1252"/>
      <c r="D119" s="1252"/>
      <c r="E119" s="1252"/>
      <c r="F119" s="1252"/>
      <c r="G119" s="1252"/>
      <c r="H119" s="1252"/>
      <c r="I119" s="1252"/>
      <c r="J119" s="1252"/>
      <c r="K119" s="1252"/>
      <c r="L119" s="1252"/>
      <c r="M119" s="1252"/>
      <c r="N119" s="1252"/>
      <c r="O119" s="1252"/>
      <c r="P119" s="1226" t="s">
        <v>1228</v>
      </c>
      <c r="Q119" s="1227"/>
      <c r="R119" s="1228"/>
      <c r="S119" s="1228"/>
      <c r="T119" s="1229"/>
      <c r="U119" s="1227"/>
      <c r="V119" s="1228"/>
      <c r="W119" s="1228"/>
      <c r="X119" s="1229"/>
      <c r="Y119" s="1227"/>
      <c r="Z119" s="1228"/>
      <c r="AA119" s="1228"/>
      <c r="AB119" s="1229"/>
      <c r="AC119" s="1227"/>
      <c r="AD119" s="1228"/>
      <c r="AE119" s="1228"/>
      <c r="AF119" s="1229"/>
      <c r="AG119" s="1227">
        <v>57000</v>
      </c>
      <c r="AH119" s="1228"/>
      <c r="AI119" s="1228"/>
      <c r="AJ119" s="1229"/>
      <c r="AK119" s="1227"/>
      <c r="AL119" s="1228"/>
      <c r="AM119" s="1228"/>
      <c r="AN119" s="1229"/>
      <c r="AO119" s="1227"/>
      <c r="AP119" s="1228"/>
      <c r="AQ119" s="1228"/>
      <c r="AR119" s="1229"/>
      <c r="AS119" s="1227"/>
      <c r="AT119" s="1228"/>
      <c r="AU119" s="1228"/>
      <c r="AV119" s="1229"/>
      <c r="AW119" s="1227">
        <f>SUM(Q119:AV119)</f>
        <v>57000</v>
      </c>
      <c r="AX119" s="1228"/>
      <c r="AY119" s="1228"/>
      <c r="AZ119" s="1229"/>
    </row>
    <row r="120" spans="1:52" s="1261" customFormat="1" ht="19.5" customHeight="1">
      <c r="A120" s="1224" t="s">
        <v>961</v>
      </c>
      <c r="B120" s="1225"/>
      <c r="C120" s="1225"/>
      <c r="D120" s="1225"/>
      <c r="E120" s="1225"/>
      <c r="F120" s="1225"/>
      <c r="G120" s="1225"/>
      <c r="H120" s="1225"/>
      <c r="I120" s="1225"/>
      <c r="J120" s="1225"/>
      <c r="K120" s="1225"/>
      <c r="L120" s="1225"/>
      <c r="M120" s="1225"/>
      <c r="N120" s="1225"/>
      <c r="O120" s="1225"/>
      <c r="P120" s="1226" t="s">
        <v>1230</v>
      </c>
      <c r="Q120" s="1227"/>
      <c r="R120" s="1228"/>
      <c r="S120" s="1228"/>
      <c r="T120" s="1229"/>
      <c r="U120" s="1227">
        <v>10000</v>
      </c>
      <c r="V120" s="1228"/>
      <c r="W120" s="1228"/>
      <c r="X120" s="1229"/>
      <c r="Y120" s="1227">
        <v>4000000</v>
      </c>
      <c r="Z120" s="1228"/>
      <c r="AA120" s="1228"/>
      <c r="AB120" s="1229"/>
      <c r="AC120" s="1227"/>
      <c r="AD120" s="1228"/>
      <c r="AE120" s="1228"/>
      <c r="AF120" s="1229"/>
      <c r="AG120" s="1227"/>
      <c r="AH120" s="1228"/>
      <c r="AI120" s="1228"/>
      <c r="AJ120" s="1229"/>
      <c r="AK120" s="1227"/>
      <c r="AL120" s="1228"/>
      <c r="AM120" s="1228"/>
      <c r="AN120" s="1229"/>
      <c r="AO120" s="1227"/>
      <c r="AP120" s="1228"/>
      <c r="AQ120" s="1228"/>
      <c r="AR120" s="1229"/>
      <c r="AS120" s="1227"/>
      <c r="AT120" s="1228"/>
      <c r="AU120" s="1228"/>
      <c r="AV120" s="1229"/>
      <c r="AW120" s="1227">
        <f>SUM(Q120:AV120)</f>
        <v>4010000</v>
      </c>
      <c r="AX120" s="1228"/>
      <c r="AY120" s="1228"/>
      <c r="AZ120" s="1229"/>
    </row>
    <row r="121" spans="1:52" ht="19.5" customHeight="1">
      <c r="A121" s="1224" t="s">
        <v>962</v>
      </c>
      <c r="B121" s="1225"/>
      <c r="C121" s="1225"/>
      <c r="D121" s="1225"/>
      <c r="E121" s="1225"/>
      <c r="F121" s="1225"/>
      <c r="G121" s="1225"/>
      <c r="H121" s="1225"/>
      <c r="I121" s="1225"/>
      <c r="J121" s="1225"/>
      <c r="K121" s="1225"/>
      <c r="L121" s="1225"/>
      <c r="M121" s="1225"/>
      <c r="N121" s="1225"/>
      <c r="O121" s="1225"/>
      <c r="P121" s="1226" t="s">
        <v>1232</v>
      </c>
      <c r="Q121" s="1227"/>
      <c r="R121" s="1228"/>
      <c r="S121" s="1228"/>
      <c r="T121" s="1229"/>
      <c r="U121" s="1227"/>
      <c r="V121" s="1228"/>
      <c r="W121" s="1228"/>
      <c r="X121" s="1229"/>
      <c r="Y121" s="1227"/>
      <c r="Z121" s="1228"/>
      <c r="AA121" s="1228"/>
      <c r="AB121" s="1229"/>
      <c r="AC121" s="1227"/>
      <c r="AD121" s="1228"/>
      <c r="AE121" s="1228"/>
      <c r="AF121" s="1229"/>
      <c r="AG121" s="1227"/>
      <c r="AH121" s="1228"/>
      <c r="AI121" s="1228"/>
      <c r="AJ121" s="1229"/>
      <c r="AK121" s="1227"/>
      <c r="AL121" s="1228"/>
      <c r="AM121" s="1228"/>
      <c r="AN121" s="1229"/>
      <c r="AO121" s="1227"/>
      <c r="AP121" s="1228"/>
      <c r="AQ121" s="1228"/>
      <c r="AR121" s="1229"/>
      <c r="AS121" s="1227"/>
      <c r="AT121" s="1228"/>
      <c r="AU121" s="1228"/>
      <c r="AV121" s="1229"/>
      <c r="AW121" s="1227"/>
      <c r="AX121" s="1228"/>
      <c r="AY121" s="1228"/>
      <c r="AZ121" s="1229"/>
    </row>
    <row r="122" spans="1:52" s="1261" customFormat="1" ht="25.5" customHeight="1">
      <c r="A122" s="1251" t="s">
        <v>963</v>
      </c>
      <c r="B122" s="1252"/>
      <c r="C122" s="1252"/>
      <c r="D122" s="1252"/>
      <c r="E122" s="1252"/>
      <c r="F122" s="1252"/>
      <c r="G122" s="1252"/>
      <c r="H122" s="1252"/>
      <c r="I122" s="1252"/>
      <c r="J122" s="1252"/>
      <c r="K122" s="1252"/>
      <c r="L122" s="1252"/>
      <c r="M122" s="1252"/>
      <c r="N122" s="1252"/>
      <c r="O122" s="1252"/>
      <c r="P122" s="1226" t="s">
        <v>1234</v>
      </c>
      <c r="Q122" s="1227"/>
      <c r="R122" s="1228"/>
      <c r="S122" s="1228"/>
      <c r="T122" s="1229"/>
      <c r="U122" s="1227"/>
      <c r="V122" s="1228"/>
      <c r="W122" s="1228"/>
      <c r="X122" s="1229"/>
      <c r="Y122" s="1227"/>
      <c r="Z122" s="1228"/>
      <c r="AA122" s="1228"/>
      <c r="AB122" s="1229"/>
      <c r="AC122" s="1227"/>
      <c r="AD122" s="1228"/>
      <c r="AE122" s="1228"/>
      <c r="AF122" s="1229"/>
      <c r="AG122" s="1227"/>
      <c r="AH122" s="1228"/>
      <c r="AI122" s="1228"/>
      <c r="AJ122" s="1229"/>
      <c r="AK122" s="1227"/>
      <c r="AL122" s="1228"/>
      <c r="AM122" s="1228"/>
      <c r="AN122" s="1229"/>
      <c r="AO122" s="1227"/>
      <c r="AP122" s="1228"/>
      <c r="AQ122" s="1228"/>
      <c r="AR122" s="1229"/>
      <c r="AS122" s="1227"/>
      <c r="AT122" s="1228"/>
      <c r="AU122" s="1228"/>
      <c r="AV122" s="1229"/>
      <c r="AW122" s="1227"/>
      <c r="AX122" s="1228"/>
      <c r="AY122" s="1228"/>
      <c r="AZ122" s="1229"/>
    </row>
    <row r="123" spans="1:52" s="1261" customFormat="1" ht="25.5" customHeight="1">
      <c r="A123" s="1251" t="s">
        <v>964</v>
      </c>
      <c r="B123" s="1252"/>
      <c r="C123" s="1252"/>
      <c r="D123" s="1252"/>
      <c r="E123" s="1252"/>
      <c r="F123" s="1252"/>
      <c r="G123" s="1252"/>
      <c r="H123" s="1252"/>
      <c r="I123" s="1252"/>
      <c r="J123" s="1252"/>
      <c r="K123" s="1252"/>
      <c r="L123" s="1252"/>
      <c r="M123" s="1252"/>
      <c r="N123" s="1252"/>
      <c r="O123" s="1252"/>
      <c r="P123" s="1226" t="s">
        <v>1236</v>
      </c>
      <c r="Q123" s="1227"/>
      <c r="R123" s="1228"/>
      <c r="S123" s="1228"/>
      <c r="T123" s="1229"/>
      <c r="U123" s="1227">
        <v>30000</v>
      </c>
      <c r="V123" s="1228"/>
      <c r="W123" s="1228"/>
      <c r="X123" s="1229"/>
      <c r="Y123" s="1227">
        <v>48000</v>
      </c>
      <c r="Z123" s="1228"/>
      <c r="AA123" s="1228"/>
      <c r="AB123" s="1229"/>
      <c r="AC123" s="1227"/>
      <c r="AD123" s="1228"/>
      <c r="AE123" s="1228"/>
      <c r="AF123" s="1229"/>
      <c r="AG123" s="1227"/>
      <c r="AH123" s="1228"/>
      <c r="AI123" s="1228"/>
      <c r="AJ123" s="1229"/>
      <c r="AK123" s="1227"/>
      <c r="AL123" s="1228"/>
      <c r="AM123" s="1228"/>
      <c r="AN123" s="1229"/>
      <c r="AO123" s="1227"/>
      <c r="AP123" s="1228"/>
      <c r="AQ123" s="1228"/>
      <c r="AR123" s="1229"/>
      <c r="AS123" s="1227"/>
      <c r="AT123" s="1228"/>
      <c r="AU123" s="1228"/>
      <c r="AV123" s="1229"/>
      <c r="AW123" s="1227">
        <f>SUM(Q123:AV123)</f>
        <v>78000</v>
      </c>
      <c r="AX123" s="1228"/>
      <c r="AY123" s="1228"/>
      <c r="AZ123" s="1229"/>
    </row>
    <row r="124" spans="1:52" s="1262" customFormat="1" ht="25.5" customHeight="1">
      <c r="A124" s="1244" t="s">
        <v>885</v>
      </c>
      <c r="B124" s="1245"/>
      <c r="C124" s="1245"/>
      <c r="D124" s="1245"/>
      <c r="E124" s="1245"/>
      <c r="F124" s="1245"/>
      <c r="G124" s="1245"/>
      <c r="H124" s="1245"/>
      <c r="I124" s="1245"/>
      <c r="J124" s="1245"/>
      <c r="K124" s="1245"/>
      <c r="L124" s="1245"/>
      <c r="M124" s="1245"/>
      <c r="N124" s="1245"/>
      <c r="O124" s="1245"/>
      <c r="P124" s="1246" t="s">
        <v>1238</v>
      </c>
      <c r="Q124" s="1247">
        <f>SUM(Q122+Q123)</f>
        <v>0</v>
      </c>
      <c r="R124" s="1248"/>
      <c r="S124" s="1248"/>
      <c r="T124" s="1249"/>
      <c r="U124" s="1247">
        <f>SUM(U122+U123)</f>
        <v>30000</v>
      </c>
      <c r="V124" s="1248"/>
      <c r="W124" s="1248"/>
      <c r="X124" s="1249"/>
      <c r="Y124" s="1247">
        <f>SUM(Y122+Y123)</f>
        <v>48000</v>
      </c>
      <c r="Z124" s="1248"/>
      <c r="AA124" s="1248"/>
      <c r="AB124" s="1249"/>
      <c r="AC124" s="1247">
        <f>SUM(AC122+AC123)</f>
        <v>0</v>
      </c>
      <c r="AD124" s="1248"/>
      <c r="AE124" s="1248"/>
      <c r="AF124" s="1249"/>
      <c r="AG124" s="1247">
        <f>SUM(AG122+AG123)</f>
        <v>0</v>
      </c>
      <c r="AH124" s="1248"/>
      <c r="AI124" s="1248"/>
      <c r="AJ124" s="1249"/>
      <c r="AK124" s="1247">
        <f>SUM(AK122+AK123)</f>
        <v>0</v>
      </c>
      <c r="AL124" s="1248"/>
      <c r="AM124" s="1248"/>
      <c r="AN124" s="1249"/>
      <c r="AO124" s="1247">
        <f>SUM(AO122+AO123)</f>
        <v>0</v>
      </c>
      <c r="AP124" s="1248"/>
      <c r="AQ124" s="1248"/>
      <c r="AR124" s="1249"/>
      <c r="AS124" s="1247">
        <f>SUM(AS122+AS123)</f>
        <v>0</v>
      </c>
      <c r="AT124" s="1248"/>
      <c r="AU124" s="1248"/>
      <c r="AV124" s="1249"/>
      <c r="AW124" s="1247">
        <f>SUM(AW122+AW123)</f>
        <v>78000</v>
      </c>
      <c r="AX124" s="1248"/>
      <c r="AY124" s="1248"/>
      <c r="AZ124" s="1249"/>
    </row>
    <row r="125" spans="1:52" s="1262" customFormat="1" ht="25.5" customHeight="1">
      <c r="A125" s="1244" t="s">
        <v>886</v>
      </c>
      <c r="B125" s="1245"/>
      <c r="C125" s="1245"/>
      <c r="D125" s="1245"/>
      <c r="E125" s="1245"/>
      <c r="F125" s="1245"/>
      <c r="G125" s="1245"/>
      <c r="H125" s="1245"/>
      <c r="I125" s="1245"/>
      <c r="J125" s="1245"/>
      <c r="K125" s="1245"/>
      <c r="L125" s="1245"/>
      <c r="M125" s="1245"/>
      <c r="N125" s="1245"/>
      <c r="O125" s="1245"/>
      <c r="P125" s="1246" t="s">
        <v>1240</v>
      </c>
      <c r="Q125" s="1247">
        <f>SUM(Q15+Q16+Q17+Q18+Q19+Q20+Q21+Q22+Q23+Q59+Q60+Q77+Q116+Q117+Q118+Q119+Q120+Q121+Q124)</f>
        <v>0</v>
      </c>
      <c r="R125" s="1248"/>
      <c r="S125" s="1248"/>
      <c r="T125" s="1249"/>
      <c r="U125" s="1247">
        <f>SUM(U15+U16+U17+U18+U19+U20+U21+U22+U23+U59+U60+U77+U116+U117+U118+U119+U120+U121+U124)</f>
        <v>1123604</v>
      </c>
      <c r="V125" s="1248"/>
      <c r="W125" s="1248"/>
      <c r="X125" s="1249"/>
      <c r="Y125" s="1247">
        <f>SUM(Y15+Y16+Y17+Y18+Y19+Y20+Y21+Y22+Y23+Y59+Y60+Y77+Y116+Y117+Y118+Y119+Y120+Y121+Y124)</f>
        <v>5432653</v>
      </c>
      <c r="Z125" s="1248"/>
      <c r="AA125" s="1248"/>
      <c r="AB125" s="1249"/>
      <c r="AC125" s="1247">
        <f>SUM(AC15+AC16+AC17+AC18+AC19+AC20+AC21+AC22+AC23+AC59+AC60+AC77+AC116+AC117+AC118+AC119+AC120+AC121+AC124)</f>
        <v>677562</v>
      </c>
      <c r="AD125" s="1248"/>
      <c r="AE125" s="1248"/>
      <c r="AF125" s="1249"/>
      <c r="AG125" s="1247">
        <f>SUM(AG15+AG16+AG17+AG18+AG19+AG20+AG21+AG22+AG23+AG59+AG60+AG77+AG116+AG117+AG118+AG119+AG120+AG121+AG124)</f>
        <v>16798657</v>
      </c>
      <c r="AH125" s="1248"/>
      <c r="AI125" s="1248"/>
      <c r="AJ125" s="1249"/>
      <c r="AK125" s="1247">
        <f>SUM(AK15+AK16+AK17+AK18+AK19+AK20+AK21+AK22+AK23+AK59+AK60+AK77+AK116+AK117+AK118+AK119+AK120+AK121+AK124)</f>
        <v>3000</v>
      </c>
      <c r="AL125" s="1248"/>
      <c r="AM125" s="1248"/>
      <c r="AN125" s="1249"/>
      <c r="AO125" s="1247">
        <f>SUM(AO15+AO16+AO17+AO18+AO19+AO20+AO21+AO22+AO23+AO59+AO60+AO77+AO116+AO117+AO118+AO119+AO120+AO121+AO124)</f>
        <v>19785</v>
      </c>
      <c r="AP125" s="1248"/>
      <c r="AQ125" s="1248"/>
      <c r="AR125" s="1249"/>
      <c r="AS125" s="1247">
        <f>SUM(AS15+AS16+AS17+AS18+AS19+AS20+AS21+AS22+AS23+AS59+AS60+AS77+AS116+AS117+AS118+AS119+AS120+AS121+AS124)</f>
        <v>0</v>
      </c>
      <c r="AT125" s="1248"/>
      <c r="AU125" s="1248"/>
      <c r="AV125" s="1249"/>
      <c r="AW125" s="1247">
        <f>SUM(AW15+AW16+AW17+AW18+AW19+AW20+AW21+AW22+AW23+AW59+AW60+AW77+AW116+AW117+AW118+AW119+AW120+AW121+AW124)</f>
        <v>24055261</v>
      </c>
      <c r="AX125" s="1248"/>
      <c r="AY125" s="1248"/>
      <c r="AZ125" s="1249"/>
    </row>
    <row r="126" spans="1:52" s="1261" customFormat="1" ht="19.5" customHeight="1">
      <c r="A126" s="1224" t="s">
        <v>965</v>
      </c>
      <c r="B126" s="1225"/>
      <c r="C126" s="1225"/>
      <c r="D126" s="1225"/>
      <c r="E126" s="1225"/>
      <c r="F126" s="1225"/>
      <c r="G126" s="1225"/>
      <c r="H126" s="1225"/>
      <c r="I126" s="1225"/>
      <c r="J126" s="1225"/>
      <c r="K126" s="1225"/>
      <c r="L126" s="1225"/>
      <c r="M126" s="1225"/>
      <c r="N126" s="1225"/>
      <c r="O126" s="1225"/>
      <c r="P126" s="1226" t="s">
        <v>1242</v>
      </c>
      <c r="Q126" s="1227"/>
      <c r="R126" s="1228"/>
      <c r="S126" s="1228"/>
      <c r="T126" s="1229"/>
      <c r="U126" s="1227"/>
      <c r="V126" s="1228"/>
      <c r="W126" s="1228"/>
      <c r="X126" s="1229"/>
      <c r="Y126" s="1227"/>
      <c r="Z126" s="1228"/>
      <c r="AA126" s="1228"/>
      <c r="AB126" s="1229"/>
      <c r="AC126" s="1227"/>
      <c r="AD126" s="1228"/>
      <c r="AE126" s="1228"/>
      <c r="AF126" s="1229"/>
      <c r="AG126" s="1227"/>
      <c r="AH126" s="1228"/>
      <c r="AI126" s="1228"/>
      <c r="AJ126" s="1229"/>
      <c r="AK126" s="1227"/>
      <c r="AL126" s="1228"/>
      <c r="AM126" s="1228"/>
      <c r="AN126" s="1229"/>
      <c r="AO126" s="1227"/>
      <c r="AP126" s="1228"/>
      <c r="AQ126" s="1228"/>
      <c r="AR126" s="1229"/>
      <c r="AS126" s="1227"/>
      <c r="AT126" s="1228"/>
      <c r="AU126" s="1228"/>
      <c r="AV126" s="1229"/>
      <c r="AW126" s="1227"/>
      <c r="AX126" s="1228"/>
      <c r="AY126" s="1228"/>
      <c r="AZ126" s="1229"/>
    </row>
    <row r="127" spans="1:52" s="1250" customFormat="1" ht="19.5" customHeight="1">
      <c r="A127" s="1269" t="s">
        <v>887</v>
      </c>
      <c r="B127" s="1270"/>
      <c r="C127" s="1270"/>
      <c r="D127" s="1270"/>
      <c r="E127" s="1270"/>
      <c r="F127" s="1270"/>
      <c r="G127" s="1270"/>
      <c r="H127" s="1270"/>
      <c r="I127" s="1270"/>
      <c r="J127" s="1270"/>
      <c r="K127" s="1270"/>
      <c r="L127" s="1270"/>
      <c r="M127" s="1270"/>
      <c r="N127" s="1270"/>
      <c r="O127" s="1270"/>
      <c r="P127" s="1246" t="s">
        <v>1244</v>
      </c>
      <c r="Q127" s="1247">
        <f>SUM(Q125:T126)</f>
        <v>0</v>
      </c>
      <c r="R127" s="1248"/>
      <c r="S127" s="1248"/>
      <c r="T127" s="1249"/>
      <c r="U127" s="1247">
        <f>SUM(U125:X126)</f>
        <v>1123604</v>
      </c>
      <c r="V127" s="1248"/>
      <c r="W127" s="1248"/>
      <c r="X127" s="1249"/>
      <c r="Y127" s="1247">
        <f>SUM(Y125:AB126)</f>
        <v>5432653</v>
      </c>
      <c r="Z127" s="1248"/>
      <c r="AA127" s="1248"/>
      <c r="AB127" s="1249"/>
      <c r="AC127" s="1247">
        <f>SUM(AC125:AF126)</f>
        <v>677562</v>
      </c>
      <c r="AD127" s="1248"/>
      <c r="AE127" s="1248"/>
      <c r="AF127" s="1249"/>
      <c r="AG127" s="1247">
        <f>SUM(AG125:AJ126)</f>
        <v>16798657</v>
      </c>
      <c r="AH127" s="1248"/>
      <c r="AI127" s="1248"/>
      <c r="AJ127" s="1249"/>
      <c r="AK127" s="1247">
        <f>SUM(AK125:AN126)</f>
        <v>3000</v>
      </c>
      <c r="AL127" s="1248"/>
      <c r="AM127" s="1248"/>
      <c r="AN127" s="1249"/>
      <c r="AO127" s="1247">
        <f>SUM(AO125:AR126)</f>
        <v>19785</v>
      </c>
      <c r="AP127" s="1248"/>
      <c r="AQ127" s="1248"/>
      <c r="AR127" s="1249"/>
      <c r="AS127" s="1247">
        <f>SUM(AS125:AV126)</f>
        <v>0</v>
      </c>
      <c r="AT127" s="1248"/>
      <c r="AU127" s="1248"/>
      <c r="AV127" s="1249"/>
      <c r="AW127" s="1247">
        <f>SUM(AW125:AZ126)</f>
        <v>24055261</v>
      </c>
      <c r="AX127" s="1248"/>
      <c r="AY127" s="1248"/>
      <c r="AZ127" s="1249"/>
    </row>
    <row r="128" spans="1:52" ht="19.5" customHeight="1">
      <c r="A128" s="1224" t="s">
        <v>966</v>
      </c>
      <c r="B128" s="1225"/>
      <c r="C128" s="1225"/>
      <c r="D128" s="1225"/>
      <c r="E128" s="1225"/>
      <c r="F128" s="1225"/>
      <c r="G128" s="1225"/>
      <c r="H128" s="1225"/>
      <c r="I128" s="1225"/>
      <c r="J128" s="1225"/>
      <c r="K128" s="1225"/>
      <c r="L128" s="1225"/>
      <c r="M128" s="1225"/>
      <c r="N128" s="1225"/>
      <c r="O128" s="1225"/>
      <c r="P128" s="1226" t="s">
        <v>1246</v>
      </c>
      <c r="Q128" s="1227"/>
      <c r="R128" s="1228"/>
      <c r="S128" s="1228"/>
      <c r="T128" s="1229"/>
      <c r="U128" s="1227"/>
      <c r="V128" s="1228"/>
      <c r="W128" s="1228"/>
      <c r="X128" s="1229"/>
      <c r="Y128" s="1227"/>
      <c r="Z128" s="1228"/>
      <c r="AA128" s="1228"/>
      <c r="AB128" s="1229"/>
      <c r="AC128" s="1227"/>
      <c r="AD128" s="1228"/>
      <c r="AE128" s="1228"/>
      <c r="AF128" s="1229"/>
      <c r="AG128" s="1227"/>
      <c r="AH128" s="1228"/>
      <c r="AI128" s="1228"/>
      <c r="AJ128" s="1229"/>
      <c r="AK128" s="1227"/>
      <c r="AL128" s="1228"/>
      <c r="AM128" s="1228"/>
      <c r="AN128" s="1229"/>
      <c r="AO128" s="1227"/>
      <c r="AP128" s="1228"/>
      <c r="AQ128" s="1228"/>
      <c r="AR128" s="1229"/>
      <c r="AS128" s="1227"/>
      <c r="AT128" s="1228"/>
      <c r="AU128" s="1228"/>
      <c r="AV128" s="1229"/>
      <c r="AW128" s="1227"/>
      <c r="AX128" s="1228"/>
      <c r="AY128" s="1228"/>
      <c r="AZ128" s="1229"/>
    </row>
    <row r="129" spans="1:52" s="1250" customFormat="1" ht="19.5" customHeight="1">
      <c r="A129" s="1271" t="s">
        <v>888</v>
      </c>
      <c r="B129" s="1272"/>
      <c r="C129" s="1272"/>
      <c r="D129" s="1272"/>
      <c r="E129" s="1272"/>
      <c r="F129" s="1272"/>
      <c r="G129" s="1272"/>
      <c r="H129" s="1272"/>
      <c r="I129" s="1272"/>
      <c r="J129" s="1272"/>
      <c r="K129" s="1272"/>
      <c r="L129" s="1272"/>
      <c r="M129" s="1272"/>
      <c r="N129" s="1272"/>
      <c r="O129" s="1272"/>
      <c r="P129" s="1246" t="s">
        <v>1248</v>
      </c>
      <c r="Q129" s="1247">
        <f>SUM(Q127+Q128)</f>
        <v>0</v>
      </c>
      <c r="R129" s="1248"/>
      <c r="S129" s="1248"/>
      <c r="T129" s="1249"/>
      <c r="U129" s="1247">
        <f>SUM(U127+U128)</f>
        <v>1123604</v>
      </c>
      <c r="V129" s="1248"/>
      <c r="W129" s="1248"/>
      <c r="X129" s="1249"/>
      <c r="Y129" s="1247">
        <f>SUM(Y127+Y128)</f>
        <v>5432653</v>
      </c>
      <c r="Z129" s="1248"/>
      <c r="AA129" s="1248"/>
      <c r="AB129" s="1249"/>
      <c r="AC129" s="1247">
        <f>SUM(AC127+AC128)</f>
        <v>677562</v>
      </c>
      <c r="AD129" s="1248"/>
      <c r="AE129" s="1248"/>
      <c r="AF129" s="1249"/>
      <c r="AG129" s="1247">
        <f>SUM(AG127+AG128)</f>
        <v>16798657</v>
      </c>
      <c r="AH129" s="1248"/>
      <c r="AI129" s="1248"/>
      <c r="AJ129" s="1249"/>
      <c r="AK129" s="1247">
        <f>SUM(AK127+AK128)</f>
        <v>3000</v>
      </c>
      <c r="AL129" s="1248"/>
      <c r="AM129" s="1248"/>
      <c r="AN129" s="1249"/>
      <c r="AO129" s="1247">
        <f>SUM(AO127+AO128)</f>
        <v>19785</v>
      </c>
      <c r="AP129" s="1248"/>
      <c r="AQ129" s="1248"/>
      <c r="AR129" s="1249"/>
      <c r="AS129" s="1247">
        <f>SUM(AS127+AS128)</f>
        <v>0</v>
      </c>
      <c r="AT129" s="1248"/>
      <c r="AU129" s="1248"/>
      <c r="AV129" s="1249"/>
      <c r="AW129" s="1247">
        <f>SUM(AW127+AW128)</f>
        <v>24055261</v>
      </c>
      <c r="AX129" s="1248"/>
      <c r="AY129" s="1248"/>
      <c r="AZ129" s="1249"/>
    </row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spans="2:5" ht="21.75" customHeight="1">
      <c r="B157" s="1273"/>
      <c r="C157" s="1273"/>
      <c r="D157" s="1273"/>
      <c r="E157" s="1273"/>
    </row>
    <row r="158" spans="2:5" ht="21.75" customHeight="1">
      <c r="B158" s="1273"/>
      <c r="C158" s="1273"/>
      <c r="D158" s="1273"/>
      <c r="E158" s="1273"/>
    </row>
    <row r="159" spans="2:5" ht="21.75" customHeight="1">
      <c r="B159" s="1273"/>
      <c r="C159" s="1273"/>
      <c r="D159" s="1273"/>
      <c r="E159" s="1273"/>
    </row>
    <row r="160" spans="2:5" ht="21.75" customHeight="1">
      <c r="B160" s="1273"/>
      <c r="C160" s="1273"/>
      <c r="D160" s="1273"/>
      <c r="E160" s="1273"/>
    </row>
    <row r="161" spans="2:5" ht="21.75" customHeight="1">
      <c r="B161" s="1273"/>
      <c r="C161" s="1273"/>
      <c r="D161" s="1273"/>
      <c r="E161" s="1273"/>
    </row>
    <row r="162" spans="2:5" ht="21.75" customHeight="1">
      <c r="B162" s="1273"/>
      <c r="C162" s="1273"/>
      <c r="D162" s="1273"/>
      <c r="E162" s="1273"/>
    </row>
    <row r="163" spans="2:5" ht="21.75" customHeight="1">
      <c r="B163" s="1273"/>
      <c r="C163" s="1273"/>
      <c r="D163" s="1273"/>
      <c r="E163" s="1273"/>
    </row>
    <row r="164" spans="2:5" ht="21.75" customHeight="1">
      <c r="B164" s="1273"/>
      <c r="C164" s="1273"/>
      <c r="D164" s="1273"/>
      <c r="E164" s="1273"/>
    </row>
    <row r="165" spans="2:5" ht="21.75" customHeight="1">
      <c r="B165" s="1273"/>
      <c r="C165" s="1273"/>
      <c r="D165" s="1273"/>
      <c r="E165" s="1273"/>
    </row>
    <row r="166" spans="2:5" ht="21.75" customHeight="1">
      <c r="B166" s="1273"/>
      <c r="C166" s="1273"/>
      <c r="D166" s="1273"/>
      <c r="E166" s="1273"/>
    </row>
    <row r="167" spans="2:5" ht="21.75" customHeight="1">
      <c r="B167" s="1273"/>
      <c r="C167" s="1273"/>
      <c r="D167" s="1273"/>
      <c r="E167" s="1273"/>
    </row>
    <row r="168" spans="2:5" ht="21.75" customHeight="1">
      <c r="B168" s="1273"/>
      <c r="C168" s="1273"/>
      <c r="D168" s="1273"/>
      <c r="E168" s="1273"/>
    </row>
    <row r="169" spans="2:5" ht="21.75" customHeight="1">
      <c r="B169" s="1273"/>
      <c r="C169" s="1273"/>
      <c r="D169" s="1273"/>
      <c r="E169" s="1273"/>
    </row>
    <row r="170" spans="2:5" ht="21.75" customHeight="1">
      <c r="B170" s="1273"/>
      <c r="C170" s="1273"/>
      <c r="D170" s="1273"/>
      <c r="E170" s="1273"/>
    </row>
    <row r="171" spans="2:5" ht="21.75" customHeight="1">
      <c r="B171" s="1273"/>
      <c r="C171" s="1273"/>
      <c r="D171" s="1273"/>
      <c r="E171" s="1273"/>
    </row>
    <row r="172" spans="2:5" ht="21.75" customHeight="1">
      <c r="B172" s="1273"/>
      <c r="C172" s="1273"/>
      <c r="D172" s="1273"/>
      <c r="E172" s="1273"/>
    </row>
    <row r="173" spans="2:5" ht="21.75" customHeight="1">
      <c r="B173" s="1273"/>
      <c r="C173" s="1273"/>
      <c r="D173" s="1273"/>
      <c r="E173" s="1273"/>
    </row>
    <row r="174" spans="2:5" ht="21.75" customHeight="1">
      <c r="B174" s="1273"/>
      <c r="C174" s="1273"/>
      <c r="D174" s="1273"/>
      <c r="E174" s="1273"/>
    </row>
    <row r="175" spans="2:5" ht="21.75" customHeight="1">
      <c r="B175" s="1273"/>
      <c r="C175" s="1273"/>
      <c r="D175" s="1273"/>
      <c r="E175" s="1273"/>
    </row>
    <row r="176" spans="2:5" ht="21.75" customHeight="1">
      <c r="B176" s="1273"/>
      <c r="C176" s="1273"/>
      <c r="D176" s="1273"/>
      <c r="E176" s="1273"/>
    </row>
    <row r="177" spans="2:5" ht="21.75" customHeight="1">
      <c r="B177" s="1273"/>
      <c r="C177" s="1273"/>
      <c r="D177" s="1273"/>
      <c r="E177" s="1273"/>
    </row>
    <row r="178" spans="2:5" ht="21.75" customHeight="1">
      <c r="B178" s="1273"/>
      <c r="C178" s="1273"/>
      <c r="D178" s="1273"/>
      <c r="E178" s="1273"/>
    </row>
    <row r="179" spans="2:5" ht="21.75" customHeight="1">
      <c r="B179" s="1273"/>
      <c r="C179" s="1273"/>
      <c r="D179" s="1273"/>
      <c r="E179" s="1273"/>
    </row>
    <row r="180" spans="2:5" ht="21.75" customHeight="1">
      <c r="B180" s="1273"/>
      <c r="C180" s="1273"/>
      <c r="D180" s="1273"/>
      <c r="E180" s="1273"/>
    </row>
    <row r="181" spans="2:5" ht="21.75" customHeight="1">
      <c r="B181" s="1273"/>
      <c r="C181" s="1273"/>
      <c r="D181" s="1273"/>
      <c r="E181" s="1273"/>
    </row>
    <row r="182" spans="2:5" ht="21.75" customHeight="1">
      <c r="B182" s="1273"/>
      <c r="C182" s="1273"/>
      <c r="D182" s="1273"/>
      <c r="E182" s="1273"/>
    </row>
    <row r="183" spans="2:5" ht="21.75" customHeight="1">
      <c r="B183" s="1273"/>
      <c r="C183" s="1273"/>
      <c r="D183" s="1273"/>
      <c r="E183" s="1273"/>
    </row>
    <row r="184" spans="2:5" ht="21.75" customHeight="1">
      <c r="B184" s="1273"/>
      <c r="C184" s="1273"/>
      <c r="D184" s="1273"/>
      <c r="E184" s="1273"/>
    </row>
    <row r="185" spans="2:5" ht="21.75" customHeight="1">
      <c r="B185" s="1273"/>
      <c r="C185" s="1273"/>
      <c r="D185" s="1273"/>
      <c r="E185" s="1273"/>
    </row>
    <row r="186" spans="2:5" ht="21.75" customHeight="1">
      <c r="B186" s="1273"/>
      <c r="C186" s="1273"/>
      <c r="D186" s="1273"/>
      <c r="E186" s="1273"/>
    </row>
    <row r="187" spans="2:5" ht="21.75" customHeight="1">
      <c r="B187" s="1273"/>
      <c r="C187" s="1273"/>
      <c r="D187" s="1273"/>
      <c r="E187" s="1273"/>
    </row>
    <row r="188" spans="2:5" ht="21.75" customHeight="1">
      <c r="B188" s="1273"/>
      <c r="C188" s="1273"/>
      <c r="D188" s="1273"/>
      <c r="E188" s="1273"/>
    </row>
    <row r="189" spans="2:5" ht="21.75" customHeight="1">
      <c r="B189" s="1273"/>
      <c r="C189" s="1273"/>
      <c r="D189" s="1273"/>
      <c r="E189" s="1273"/>
    </row>
    <row r="190" spans="2:5" ht="21.75" customHeight="1">
      <c r="B190" s="1273"/>
      <c r="C190" s="1273"/>
      <c r="D190" s="1273"/>
      <c r="E190" s="1273"/>
    </row>
    <row r="191" spans="2:5" ht="21.75" customHeight="1">
      <c r="B191" s="1273"/>
      <c r="C191" s="1273"/>
      <c r="D191" s="1273"/>
      <c r="E191" s="1273"/>
    </row>
    <row r="192" spans="2:5" ht="21.75" customHeight="1">
      <c r="B192" s="1273"/>
      <c r="C192" s="1273"/>
      <c r="D192" s="1273"/>
      <c r="E192" s="1273"/>
    </row>
    <row r="193" spans="2:5" ht="21.75" customHeight="1">
      <c r="B193" s="1273"/>
      <c r="C193" s="1273"/>
      <c r="D193" s="1273"/>
      <c r="E193" s="1273"/>
    </row>
    <row r="194" spans="2:5" ht="21.75" customHeight="1">
      <c r="B194" s="1273"/>
      <c r="C194" s="1273"/>
      <c r="D194" s="1273"/>
      <c r="E194" s="1273"/>
    </row>
    <row r="195" spans="2:5" ht="21.75" customHeight="1">
      <c r="B195" s="1273"/>
      <c r="C195" s="1273"/>
      <c r="D195" s="1273"/>
      <c r="E195" s="1273"/>
    </row>
    <row r="196" spans="2:5" ht="21.75" customHeight="1">
      <c r="B196" s="1273"/>
      <c r="C196" s="1273"/>
      <c r="D196" s="1273"/>
      <c r="E196" s="1273"/>
    </row>
    <row r="197" spans="2:5" ht="21.75" customHeight="1">
      <c r="B197" s="1273"/>
      <c r="C197" s="1273"/>
      <c r="D197" s="1273"/>
      <c r="E197" s="1273"/>
    </row>
    <row r="198" spans="2:5" ht="21.75" customHeight="1">
      <c r="B198" s="1273"/>
      <c r="C198" s="1273"/>
      <c r="D198" s="1273"/>
      <c r="E198" s="1273"/>
    </row>
    <row r="199" spans="2:5" ht="21.75" customHeight="1">
      <c r="B199" s="1273"/>
      <c r="C199" s="1273"/>
      <c r="D199" s="1273"/>
      <c r="E199" s="1273"/>
    </row>
    <row r="200" spans="2:5" ht="21.75" customHeight="1">
      <c r="B200" s="1273"/>
      <c r="C200" s="1273"/>
      <c r="D200" s="1273"/>
      <c r="E200" s="1273"/>
    </row>
    <row r="201" spans="2:5" ht="21.75" customHeight="1">
      <c r="B201" s="1273"/>
      <c r="C201" s="1273"/>
      <c r="D201" s="1273"/>
      <c r="E201" s="1273"/>
    </row>
    <row r="202" spans="2:5" ht="21.75" customHeight="1">
      <c r="B202" s="1273"/>
      <c r="C202" s="1273"/>
      <c r="D202" s="1273"/>
      <c r="E202" s="1273"/>
    </row>
    <row r="203" spans="2:5" ht="21.75" customHeight="1">
      <c r="B203" s="1273"/>
      <c r="C203" s="1273"/>
      <c r="D203" s="1273"/>
      <c r="E203" s="1273"/>
    </row>
    <row r="204" spans="2:5" ht="21.75" customHeight="1">
      <c r="B204" s="1273"/>
      <c r="C204" s="1273"/>
      <c r="D204" s="1273"/>
      <c r="E204" s="1273"/>
    </row>
    <row r="205" spans="2:5" ht="21.75" customHeight="1">
      <c r="B205" s="1273"/>
      <c r="C205" s="1273"/>
      <c r="D205" s="1273"/>
      <c r="E205" s="1273"/>
    </row>
    <row r="206" spans="2:5" ht="21.75" customHeight="1">
      <c r="B206" s="1273"/>
      <c r="C206" s="1273"/>
      <c r="D206" s="1273"/>
      <c r="E206" s="1273"/>
    </row>
    <row r="207" spans="2:5" ht="21.75" customHeight="1">
      <c r="B207" s="1273"/>
      <c r="C207" s="1273"/>
      <c r="D207" s="1273"/>
      <c r="E207" s="1273"/>
    </row>
    <row r="208" spans="2:5" ht="21.75" customHeight="1">
      <c r="B208" s="1273"/>
      <c r="C208" s="1273"/>
      <c r="D208" s="1273"/>
      <c r="E208" s="1273"/>
    </row>
    <row r="209" spans="2:5" ht="21.75" customHeight="1">
      <c r="B209" s="1273"/>
      <c r="C209" s="1273"/>
      <c r="D209" s="1273"/>
      <c r="E209" s="1273"/>
    </row>
    <row r="210" spans="2:5" ht="21.75" customHeight="1">
      <c r="B210" s="1273"/>
      <c r="C210" s="1273"/>
      <c r="D210" s="1273"/>
      <c r="E210" s="1273"/>
    </row>
    <row r="211" spans="2:5" ht="21.75" customHeight="1">
      <c r="B211" s="1273"/>
      <c r="C211" s="1273"/>
      <c r="D211" s="1273"/>
      <c r="E211" s="1273"/>
    </row>
    <row r="212" spans="2:5" ht="21.75" customHeight="1">
      <c r="B212" s="1273"/>
      <c r="C212" s="1273"/>
      <c r="D212" s="1273"/>
      <c r="E212" s="1273"/>
    </row>
    <row r="213" spans="2:5" ht="21.75" customHeight="1">
      <c r="B213" s="1273"/>
      <c r="C213" s="1273"/>
      <c r="D213" s="1273"/>
      <c r="E213" s="1273"/>
    </row>
    <row r="214" spans="2:5" ht="21.75" customHeight="1">
      <c r="B214" s="1273"/>
      <c r="C214" s="1273"/>
      <c r="D214" s="1273"/>
      <c r="E214" s="1273"/>
    </row>
    <row r="215" spans="2:5" ht="21.75" customHeight="1">
      <c r="B215" s="1273"/>
      <c r="C215" s="1273"/>
      <c r="D215" s="1273"/>
      <c r="E215" s="1273"/>
    </row>
    <row r="216" spans="2:5" ht="21.75" customHeight="1">
      <c r="B216" s="1273"/>
      <c r="C216" s="1273"/>
      <c r="D216" s="1273"/>
      <c r="E216" s="1273"/>
    </row>
    <row r="217" spans="2:5" ht="21.75" customHeight="1">
      <c r="B217" s="1273"/>
      <c r="C217" s="1273"/>
      <c r="D217" s="1273"/>
      <c r="E217" s="1273"/>
    </row>
    <row r="218" spans="2:5" ht="21.75" customHeight="1">
      <c r="B218" s="1273"/>
      <c r="C218" s="1273"/>
      <c r="D218" s="1273"/>
      <c r="E218" s="1273"/>
    </row>
    <row r="219" spans="2:5" ht="21.75" customHeight="1">
      <c r="B219" s="1273"/>
      <c r="C219" s="1273"/>
      <c r="D219" s="1273"/>
      <c r="E219" s="1273"/>
    </row>
    <row r="220" spans="2:5" ht="21.75" customHeight="1">
      <c r="B220" s="1273"/>
      <c r="C220" s="1273"/>
      <c r="D220" s="1273"/>
      <c r="E220" s="1273"/>
    </row>
    <row r="221" spans="2:5" ht="21.75" customHeight="1">
      <c r="B221" s="1273"/>
      <c r="C221" s="1273"/>
      <c r="D221" s="1273"/>
      <c r="E221" s="1273"/>
    </row>
    <row r="222" spans="2:5" ht="21.75" customHeight="1">
      <c r="B222" s="1273"/>
      <c r="C222" s="1273"/>
      <c r="D222" s="1273"/>
      <c r="E222" s="1273"/>
    </row>
    <row r="223" spans="2:5" ht="21.75" customHeight="1">
      <c r="B223" s="1273"/>
      <c r="C223" s="1273"/>
      <c r="D223" s="1273"/>
      <c r="E223" s="1273"/>
    </row>
    <row r="224" spans="2:5" ht="21.75" customHeight="1">
      <c r="B224" s="1273"/>
      <c r="C224" s="1273"/>
      <c r="D224" s="1273"/>
      <c r="E224" s="1273"/>
    </row>
    <row r="225" spans="2:5" ht="21.75" customHeight="1">
      <c r="B225" s="1273"/>
      <c r="C225" s="1273"/>
      <c r="D225" s="1273"/>
      <c r="E225" s="1273"/>
    </row>
    <row r="226" spans="2:5" ht="21.75" customHeight="1">
      <c r="B226" s="1273"/>
      <c r="C226" s="1273"/>
      <c r="D226" s="1273"/>
      <c r="E226" s="1273"/>
    </row>
    <row r="227" spans="2:5" ht="21.75" customHeight="1">
      <c r="B227" s="1273"/>
      <c r="C227" s="1273"/>
      <c r="D227" s="1273"/>
      <c r="E227" s="1273"/>
    </row>
    <row r="228" spans="2:5" ht="21.75" customHeight="1">
      <c r="B228" s="1273"/>
      <c r="C228" s="1273"/>
      <c r="D228" s="1273"/>
      <c r="E228" s="1273"/>
    </row>
    <row r="229" spans="2:5" ht="21.75" customHeight="1">
      <c r="B229" s="1273"/>
      <c r="C229" s="1273"/>
      <c r="D229" s="1273"/>
      <c r="E229" s="1273"/>
    </row>
    <row r="230" spans="2:5" ht="21.75" customHeight="1">
      <c r="B230" s="1273"/>
      <c r="C230" s="1273"/>
      <c r="D230" s="1273"/>
      <c r="E230" s="1273"/>
    </row>
    <row r="231" spans="2:5" ht="21.75" customHeight="1">
      <c r="B231" s="1273"/>
      <c r="C231" s="1273"/>
      <c r="D231" s="1273"/>
      <c r="E231" s="1273"/>
    </row>
    <row r="232" spans="2:5" ht="21.75" customHeight="1">
      <c r="B232" s="1273"/>
      <c r="C232" s="1273"/>
      <c r="D232" s="1273"/>
      <c r="E232" s="1273"/>
    </row>
    <row r="233" spans="2:5" ht="12.75">
      <c r="B233" s="1273"/>
      <c r="C233" s="1273"/>
      <c r="D233" s="1273"/>
      <c r="E233" s="1273"/>
    </row>
    <row r="234" spans="2:5" ht="12.75">
      <c r="B234" s="1273"/>
      <c r="C234" s="1273"/>
      <c r="D234" s="1273"/>
      <c r="E234" s="1273"/>
    </row>
    <row r="235" spans="2:5" ht="12.75">
      <c r="B235" s="1273"/>
      <c r="C235" s="1273"/>
      <c r="D235" s="1273"/>
      <c r="E235" s="1273"/>
    </row>
    <row r="236" spans="2:5" ht="12.75">
      <c r="B236" s="1273"/>
      <c r="C236" s="1273"/>
      <c r="D236" s="1273"/>
      <c r="E236" s="1273"/>
    </row>
    <row r="237" spans="2:5" ht="12.75">
      <c r="B237" s="1273"/>
      <c r="C237" s="1273"/>
      <c r="D237" s="1273"/>
      <c r="E237" s="1273"/>
    </row>
    <row r="238" spans="2:5" ht="12.75">
      <c r="B238" s="1273"/>
      <c r="C238" s="1273"/>
      <c r="D238" s="1273"/>
      <c r="E238" s="1273"/>
    </row>
    <row r="239" spans="2:5" ht="12.75">
      <c r="B239" s="1273"/>
      <c r="C239" s="1273"/>
      <c r="D239" s="1273"/>
      <c r="E239" s="1273"/>
    </row>
  </sheetData>
  <mergeCells count="1163">
    <mergeCell ref="AG12:AJ12"/>
    <mergeCell ref="Q12:T12"/>
    <mergeCell ref="U12:X12"/>
    <mergeCell ref="Y12:AB12"/>
    <mergeCell ref="AC12:AF12"/>
    <mergeCell ref="AS49:AV49"/>
    <mergeCell ref="AW49:AZ49"/>
    <mergeCell ref="AS39:AV39"/>
    <mergeCell ref="AW39:AZ39"/>
    <mergeCell ref="AS44:AV44"/>
    <mergeCell ref="AW44:AZ44"/>
    <mergeCell ref="AS43:AV43"/>
    <mergeCell ref="AW41:AZ41"/>
    <mergeCell ref="AW47:AZ47"/>
    <mergeCell ref="AS45:AV45"/>
    <mergeCell ref="A49:O49"/>
    <mergeCell ref="Q49:T49"/>
    <mergeCell ref="U49:X49"/>
    <mergeCell ref="Y49:AB49"/>
    <mergeCell ref="AC49:AF49"/>
    <mergeCell ref="AG49:AJ49"/>
    <mergeCell ref="AK49:AN49"/>
    <mergeCell ref="AO49:AR49"/>
    <mergeCell ref="AS27:AV27"/>
    <mergeCell ref="AW27:AZ27"/>
    <mergeCell ref="A39:O39"/>
    <mergeCell ref="Q39:T39"/>
    <mergeCell ref="U39:X39"/>
    <mergeCell ref="Y39:AB39"/>
    <mergeCell ref="AC39:AF39"/>
    <mergeCell ref="AG39:AJ39"/>
    <mergeCell ref="AK39:AN39"/>
    <mergeCell ref="AO39:AR39"/>
    <mergeCell ref="AC27:AF27"/>
    <mergeCell ref="AG27:AJ27"/>
    <mergeCell ref="AK27:AN27"/>
    <mergeCell ref="AO27:AR27"/>
    <mergeCell ref="A27:O27"/>
    <mergeCell ref="Q27:T27"/>
    <mergeCell ref="U27:X27"/>
    <mergeCell ref="Y27:AB27"/>
    <mergeCell ref="AS20:AV20"/>
    <mergeCell ref="AW20:AZ20"/>
    <mergeCell ref="AS19:AV19"/>
    <mergeCell ref="AW19:AZ19"/>
    <mergeCell ref="A20:O20"/>
    <mergeCell ref="Q20:T20"/>
    <mergeCell ref="U20:X20"/>
    <mergeCell ref="Y20:AB20"/>
    <mergeCell ref="AC20:AF20"/>
    <mergeCell ref="AG20:AJ20"/>
    <mergeCell ref="AK20:AN20"/>
    <mergeCell ref="AO20:AR20"/>
    <mergeCell ref="AS18:AV18"/>
    <mergeCell ref="AW18:AZ18"/>
    <mergeCell ref="A19:O19"/>
    <mergeCell ref="Q19:T19"/>
    <mergeCell ref="U19:X19"/>
    <mergeCell ref="Y19:AB19"/>
    <mergeCell ref="AC19:AF19"/>
    <mergeCell ref="AG19:AJ19"/>
    <mergeCell ref="AK19:AN19"/>
    <mergeCell ref="AO19:AR19"/>
    <mergeCell ref="AS17:AV17"/>
    <mergeCell ref="AW17:AZ17"/>
    <mergeCell ref="A18:O18"/>
    <mergeCell ref="Q18:T18"/>
    <mergeCell ref="U18:X18"/>
    <mergeCell ref="Y18:AB18"/>
    <mergeCell ref="AC18:AF18"/>
    <mergeCell ref="AG18:AJ18"/>
    <mergeCell ref="AK18:AN18"/>
    <mergeCell ref="AO18:AR18"/>
    <mergeCell ref="AC17:AF17"/>
    <mergeCell ref="AG17:AJ17"/>
    <mergeCell ref="AK17:AN17"/>
    <mergeCell ref="AO17:AR17"/>
    <mergeCell ref="A17:O17"/>
    <mergeCell ref="Q17:T17"/>
    <mergeCell ref="U17:X17"/>
    <mergeCell ref="Y17:AB17"/>
    <mergeCell ref="AS32:AV32"/>
    <mergeCell ref="AW32:AZ32"/>
    <mergeCell ref="AW35:AZ35"/>
    <mergeCell ref="AW33:AZ33"/>
    <mergeCell ref="AW34:AZ34"/>
    <mergeCell ref="AW38:AZ38"/>
    <mergeCell ref="A44:O44"/>
    <mergeCell ref="Q44:T44"/>
    <mergeCell ref="U44:X44"/>
    <mergeCell ref="Y44:AB44"/>
    <mergeCell ref="AW43:AZ43"/>
    <mergeCell ref="A42:O42"/>
    <mergeCell ref="Q42:T42"/>
    <mergeCell ref="A43:O43"/>
    <mergeCell ref="Q43:T43"/>
    <mergeCell ref="AG32:AJ32"/>
    <mergeCell ref="AK32:AN32"/>
    <mergeCell ref="AO32:AR32"/>
    <mergeCell ref="AC44:AF44"/>
    <mergeCell ref="AG44:AJ44"/>
    <mergeCell ref="AK44:AN44"/>
    <mergeCell ref="AO44:AR44"/>
    <mergeCell ref="AO43:AR43"/>
    <mergeCell ref="AC42:AF42"/>
    <mergeCell ref="AG42:AJ42"/>
    <mergeCell ref="Q32:T32"/>
    <mergeCell ref="U32:X32"/>
    <mergeCell ref="Y32:AB32"/>
    <mergeCell ref="AC32:AF32"/>
    <mergeCell ref="AK83:AN83"/>
    <mergeCell ref="AO83:AR83"/>
    <mergeCell ref="AS83:AV83"/>
    <mergeCell ref="AW83:AZ83"/>
    <mergeCell ref="U83:X83"/>
    <mergeCell ref="Y83:AB83"/>
    <mergeCell ref="AC83:AF83"/>
    <mergeCell ref="AG83:AJ83"/>
    <mergeCell ref="AS94:AV94"/>
    <mergeCell ref="AW94:AZ94"/>
    <mergeCell ref="U95:X95"/>
    <mergeCell ref="Y95:AB95"/>
    <mergeCell ref="AC95:AF95"/>
    <mergeCell ref="AG95:AJ95"/>
    <mergeCell ref="AK95:AN95"/>
    <mergeCell ref="AO95:AR95"/>
    <mergeCell ref="AS95:AV95"/>
    <mergeCell ref="AW95:AZ95"/>
    <mergeCell ref="U94:X94"/>
    <mergeCell ref="Y94:AB94"/>
    <mergeCell ref="AC94:AF94"/>
    <mergeCell ref="AG94:AJ94"/>
    <mergeCell ref="AK82:AN82"/>
    <mergeCell ref="AO82:AR82"/>
    <mergeCell ref="AS82:AV82"/>
    <mergeCell ref="AW82:AZ82"/>
    <mergeCell ref="U82:X82"/>
    <mergeCell ref="Y82:AB82"/>
    <mergeCell ref="AC82:AF82"/>
    <mergeCell ref="AG82:AJ82"/>
    <mergeCell ref="AK81:AN81"/>
    <mergeCell ref="AO81:AR81"/>
    <mergeCell ref="AS81:AV81"/>
    <mergeCell ref="AW81:AZ81"/>
    <mergeCell ref="U81:X81"/>
    <mergeCell ref="Y81:AB81"/>
    <mergeCell ref="AC81:AF81"/>
    <mergeCell ref="AG81:AJ81"/>
    <mergeCell ref="A94:O94"/>
    <mergeCell ref="A95:O95"/>
    <mergeCell ref="Q81:T81"/>
    <mergeCell ref="Q82:T82"/>
    <mergeCell ref="Q94:T94"/>
    <mergeCell ref="Q95:T95"/>
    <mergeCell ref="Q88:T88"/>
    <mergeCell ref="A83:O83"/>
    <mergeCell ref="Q83:T83"/>
    <mergeCell ref="A93:O93"/>
    <mergeCell ref="A4:AZ4"/>
    <mergeCell ref="AW100:AZ100"/>
    <mergeCell ref="A101:O101"/>
    <mergeCell ref="Q101:T101"/>
    <mergeCell ref="U101:X101"/>
    <mergeCell ref="Y101:AB101"/>
    <mergeCell ref="AC101:AF101"/>
    <mergeCell ref="AG101:AJ101"/>
    <mergeCell ref="AK101:AN101"/>
    <mergeCell ref="A82:O82"/>
    <mergeCell ref="AC100:AF100"/>
    <mergeCell ref="AG100:AJ100"/>
    <mergeCell ref="AK100:AN100"/>
    <mergeCell ref="AW101:AZ101"/>
    <mergeCell ref="AO100:AR100"/>
    <mergeCell ref="AS100:AV100"/>
    <mergeCell ref="A100:O100"/>
    <mergeCell ref="Q100:T100"/>
    <mergeCell ref="U100:X100"/>
    <mergeCell ref="Y100:AB100"/>
    <mergeCell ref="AW99:AZ99"/>
    <mergeCell ref="AO101:AR101"/>
    <mergeCell ref="AS101:AV101"/>
    <mergeCell ref="AW98:AZ98"/>
    <mergeCell ref="AS99:AV99"/>
    <mergeCell ref="AS98:AV98"/>
    <mergeCell ref="A99:O99"/>
    <mergeCell ref="Q99:T99"/>
    <mergeCell ref="U99:X99"/>
    <mergeCell ref="Y99:AB99"/>
    <mergeCell ref="AC99:AF99"/>
    <mergeCell ref="AG99:AJ99"/>
    <mergeCell ref="AK99:AN99"/>
    <mergeCell ref="AO99:AR99"/>
    <mergeCell ref="AS97:AV97"/>
    <mergeCell ref="AW97:AZ97"/>
    <mergeCell ref="A98:O98"/>
    <mergeCell ref="Q98:T98"/>
    <mergeCell ref="U98:X98"/>
    <mergeCell ref="Y98:AB98"/>
    <mergeCell ref="AC98:AF98"/>
    <mergeCell ref="AG98:AJ98"/>
    <mergeCell ref="AK98:AN98"/>
    <mergeCell ref="AO98:AR98"/>
    <mergeCell ref="AO96:AR96"/>
    <mergeCell ref="AW96:AZ96"/>
    <mergeCell ref="A97:O97"/>
    <mergeCell ref="Q97:T97"/>
    <mergeCell ref="U97:X97"/>
    <mergeCell ref="Y97:AB97"/>
    <mergeCell ref="AC97:AF97"/>
    <mergeCell ref="AG97:AJ97"/>
    <mergeCell ref="AK97:AN97"/>
    <mergeCell ref="AO97:AR97"/>
    <mergeCell ref="AG93:AJ93"/>
    <mergeCell ref="AK93:AN93"/>
    <mergeCell ref="AO93:AR93"/>
    <mergeCell ref="A96:O96"/>
    <mergeCell ref="Q96:T96"/>
    <mergeCell ref="U96:X96"/>
    <mergeCell ref="Y96:AB96"/>
    <mergeCell ref="AC96:AF96"/>
    <mergeCell ref="AG96:AJ96"/>
    <mergeCell ref="AK96:AN96"/>
    <mergeCell ref="Q93:T93"/>
    <mergeCell ref="U93:X93"/>
    <mergeCell ref="Y93:AB93"/>
    <mergeCell ref="AC92:AF92"/>
    <mergeCell ref="AC93:AF93"/>
    <mergeCell ref="AG92:AJ92"/>
    <mergeCell ref="AK92:AN92"/>
    <mergeCell ref="AO92:AR92"/>
    <mergeCell ref="A92:O92"/>
    <mergeCell ref="Q92:T92"/>
    <mergeCell ref="U92:X92"/>
    <mergeCell ref="Y92:AB92"/>
    <mergeCell ref="AS115:AV115"/>
    <mergeCell ref="AW115:AZ115"/>
    <mergeCell ref="A91:O91"/>
    <mergeCell ref="Q91:T91"/>
    <mergeCell ref="U91:X91"/>
    <mergeCell ref="Y91:AB91"/>
    <mergeCell ref="AC91:AF91"/>
    <mergeCell ref="AG91:AJ91"/>
    <mergeCell ref="AK91:AN91"/>
    <mergeCell ref="AS91:AV91"/>
    <mergeCell ref="Q89:T89"/>
    <mergeCell ref="U89:X89"/>
    <mergeCell ref="Y89:AB89"/>
    <mergeCell ref="AW87:AZ87"/>
    <mergeCell ref="AC87:AF87"/>
    <mergeCell ref="AG87:AJ87"/>
    <mergeCell ref="AW88:AZ88"/>
    <mergeCell ref="AC89:AF89"/>
    <mergeCell ref="AG89:AJ89"/>
    <mergeCell ref="AK89:AN89"/>
    <mergeCell ref="A87:O87"/>
    <mergeCell ref="Q87:T87"/>
    <mergeCell ref="U87:X87"/>
    <mergeCell ref="Y87:AB87"/>
    <mergeCell ref="AG115:AJ115"/>
    <mergeCell ref="AK115:AN115"/>
    <mergeCell ref="AO115:AR115"/>
    <mergeCell ref="AK87:AN87"/>
    <mergeCell ref="AO91:AR91"/>
    <mergeCell ref="AO87:AR87"/>
    <mergeCell ref="AK94:AN94"/>
    <mergeCell ref="AO94:AR94"/>
    <mergeCell ref="AG113:AJ113"/>
    <mergeCell ref="AK113:AN113"/>
    <mergeCell ref="Q115:T115"/>
    <mergeCell ref="U115:X115"/>
    <mergeCell ref="Y115:AB115"/>
    <mergeCell ref="AC115:AF115"/>
    <mergeCell ref="AS86:AV86"/>
    <mergeCell ref="AS87:AV87"/>
    <mergeCell ref="AW86:AZ86"/>
    <mergeCell ref="AW114:AZ114"/>
    <mergeCell ref="AW91:AZ91"/>
    <mergeCell ref="AS92:AV92"/>
    <mergeCell ref="AW92:AZ92"/>
    <mergeCell ref="AS93:AV93"/>
    <mergeCell ref="AW93:AZ93"/>
    <mergeCell ref="AS96:AV96"/>
    <mergeCell ref="AS85:AV85"/>
    <mergeCell ref="AW85:AZ85"/>
    <mergeCell ref="A86:O86"/>
    <mergeCell ref="Q86:T86"/>
    <mergeCell ref="U86:X86"/>
    <mergeCell ref="Y86:AB86"/>
    <mergeCell ref="AC86:AF86"/>
    <mergeCell ref="AG86:AJ86"/>
    <mergeCell ref="AK86:AN86"/>
    <mergeCell ref="AO86:AR86"/>
    <mergeCell ref="AS84:AV84"/>
    <mergeCell ref="AW84:AZ84"/>
    <mergeCell ref="A85:O85"/>
    <mergeCell ref="Q85:T85"/>
    <mergeCell ref="U85:X85"/>
    <mergeCell ref="Y85:AB85"/>
    <mergeCell ref="AC85:AF85"/>
    <mergeCell ref="AG85:AJ85"/>
    <mergeCell ref="AK85:AN85"/>
    <mergeCell ref="AO85:AR85"/>
    <mergeCell ref="AS80:AV80"/>
    <mergeCell ref="AW80:AZ80"/>
    <mergeCell ref="A84:O84"/>
    <mergeCell ref="Q84:T84"/>
    <mergeCell ref="U84:X84"/>
    <mergeCell ref="Y84:AB84"/>
    <mergeCell ref="AC84:AF84"/>
    <mergeCell ref="AG84:AJ84"/>
    <mergeCell ref="AK84:AN84"/>
    <mergeCell ref="AO84:AR84"/>
    <mergeCell ref="AS79:AV79"/>
    <mergeCell ref="AW79:AZ79"/>
    <mergeCell ref="A80:O80"/>
    <mergeCell ref="Q80:T80"/>
    <mergeCell ref="U80:X80"/>
    <mergeCell ref="Y80:AB80"/>
    <mergeCell ref="AC80:AF80"/>
    <mergeCell ref="AG80:AJ80"/>
    <mergeCell ref="AK80:AN80"/>
    <mergeCell ref="AO80:AR80"/>
    <mergeCell ref="A79:O79"/>
    <mergeCell ref="Q79:T79"/>
    <mergeCell ref="U79:X79"/>
    <mergeCell ref="Y79:AB79"/>
    <mergeCell ref="A78:O78"/>
    <mergeCell ref="Q78:T78"/>
    <mergeCell ref="U78:X78"/>
    <mergeCell ref="Y78:AB78"/>
    <mergeCell ref="AC78:AF78"/>
    <mergeCell ref="AG78:AJ78"/>
    <mergeCell ref="AK78:AN78"/>
    <mergeCell ref="AO78:AR78"/>
    <mergeCell ref="AS78:AV78"/>
    <mergeCell ref="AC43:AF43"/>
    <mergeCell ref="AG43:AJ43"/>
    <mergeCell ref="AK43:AN43"/>
    <mergeCell ref="AK59:AN59"/>
    <mergeCell ref="AO59:AR59"/>
    <mergeCell ref="AS59:AV59"/>
    <mergeCell ref="AS47:AV47"/>
    <mergeCell ref="AC48:AF48"/>
    <mergeCell ref="AG48:AJ48"/>
    <mergeCell ref="U43:X43"/>
    <mergeCell ref="Y43:AB43"/>
    <mergeCell ref="U42:X42"/>
    <mergeCell ref="Y42:AB42"/>
    <mergeCell ref="AK42:AN42"/>
    <mergeCell ref="AO42:AR42"/>
    <mergeCell ref="AS42:AV42"/>
    <mergeCell ref="AW40:AZ40"/>
    <mergeCell ref="AS41:AV41"/>
    <mergeCell ref="AS40:AV40"/>
    <mergeCell ref="AW42:AZ42"/>
    <mergeCell ref="A41:O41"/>
    <mergeCell ref="Q41:T41"/>
    <mergeCell ref="U41:X41"/>
    <mergeCell ref="Y41:AB41"/>
    <mergeCell ref="AC41:AF41"/>
    <mergeCell ref="AG41:AJ41"/>
    <mergeCell ref="AK41:AN41"/>
    <mergeCell ref="AO41:AR41"/>
    <mergeCell ref="A40:O40"/>
    <mergeCell ref="Q40:T40"/>
    <mergeCell ref="U40:X40"/>
    <mergeCell ref="Y40:AB40"/>
    <mergeCell ref="AC40:AF40"/>
    <mergeCell ref="AG40:AJ40"/>
    <mergeCell ref="AK40:AN40"/>
    <mergeCell ref="AO40:AR40"/>
    <mergeCell ref="AW37:AZ37"/>
    <mergeCell ref="A38:O38"/>
    <mergeCell ref="Q38:T38"/>
    <mergeCell ref="U38:X38"/>
    <mergeCell ref="Y38:AB38"/>
    <mergeCell ref="AC38:AF38"/>
    <mergeCell ref="AG38:AJ38"/>
    <mergeCell ref="AK38:AN38"/>
    <mergeCell ref="AO38:AR38"/>
    <mergeCell ref="AS38:AV38"/>
    <mergeCell ref="AW31:AZ31"/>
    <mergeCell ref="A37:O37"/>
    <mergeCell ref="Q37:T37"/>
    <mergeCell ref="U37:X37"/>
    <mergeCell ref="Y37:AB37"/>
    <mergeCell ref="AC37:AF37"/>
    <mergeCell ref="AG37:AJ37"/>
    <mergeCell ref="AK37:AN37"/>
    <mergeCell ref="AS37:AV37"/>
    <mergeCell ref="A32:O32"/>
    <mergeCell ref="AW30:AZ30"/>
    <mergeCell ref="A31:O31"/>
    <mergeCell ref="Q31:T31"/>
    <mergeCell ref="U31:X31"/>
    <mergeCell ref="Y31:AB31"/>
    <mergeCell ref="AC31:AF31"/>
    <mergeCell ref="AG31:AJ31"/>
    <mergeCell ref="AK31:AN31"/>
    <mergeCell ref="AO31:AR31"/>
    <mergeCell ref="AS31:AV31"/>
    <mergeCell ref="AW29:AZ29"/>
    <mergeCell ref="A30:O30"/>
    <mergeCell ref="Q30:T30"/>
    <mergeCell ref="U30:X30"/>
    <mergeCell ref="Y30:AB30"/>
    <mergeCell ref="AC30:AF30"/>
    <mergeCell ref="AG30:AJ30"/>
    <mergeCell ref="AK30:AN30"/>
    <mergeCell ref="AO30:AR30"/>
    <mergeCell ref="AS30:AV30"/>
    <mergeCell ref="AW28:AZ28"/>
    <mergeCell ref="A29:O29"/>
    <mergeCell ref="Q29:T29"/>
    <mergeCell ref="U29:X29"/>
    <mergeCell ref="Y29:AB29"/>
    <mergeCell ref="AC29:AF29"/>
    <mergeCell ref="AG29:AJ29"/>
    <mergeCell ref="AK29:AN29"/>
    <mergeCell ref="AO29:AR29"/>
    <mergeCell ref="AS29:AV29"/>
    <mergeCell ref="AW26:AZ26"/>
    <mergeCell ref="A28:O28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AG26:AJ26"/>
    <mergeCell ref="AK26:AN26"/>
    <mergeCell ref="AO26:AR26"/>
    <mergeCell ref="AS26:AV26"/>
    <mergeCell ref="Q26:T26"/>
    <mergeCell ref="U26:X26"/>
    <mergeCell ref="Y26:AB26"/>
    <mergeCell ref="AC26:AF26"/>
    <mergeCell ref="AW125:AZ1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AG125:AJ125"/>
    <mergeCell ref="AK125:AN125"/>
    <mergeCell ref="AO125:AR125"/>
    <mergeCell ref="AS125:AV125"/>
    <mergeCell ref="Q125:T125"/>
    <mergeCell ref="U125:X125"/>
    <mergeCell ref="Y125:AB125"/>
    <mergeCell ref="AC125:AF125"/>
    <mergeCell ref="AW127:AZ127"/>
    <mergeCell ref="Q124:T124"/>
    <mergeCell ref="U124:X124"/>
    <mergeCell ref="Y124:AB124"/>
    <mergeCell ref="AC124:AF124"/>
    <mergeCell ref="AG124:AJ124"/>
    <mergeCell ref="AK124:AN124"/>
    <mergeCell ref="AO124:AR124"/>
    <mergeCell ref="AS124:AV124"/>
    <mergeCell ref="AW124:AZ124"/>
    <mergeCell ref="AG127:AJ127"/>
    <mergeCell ref="AK127:AN127"/>
    <mergeCell ref="AO127:AR127"/>
    <mergeCell ref="AS127:AV127"/>
    <mergeCell ref="Q127:T127"/>
    <mergeCell ref="U127:X127"/>
    <mergeCell ref="Y127:AB127"/>
    <mergeCell ref="AC127:AF127"/>
    <mergeCell ref="AW128:AZ128"/>
    <mergeCell ref="Q129:T129"/>
    <mergeCell ref="U129:X129"/>
    <mergeCell ref="Y129:AB129"/>
    <mergeCell ref="AC129:AF129"/>
    <mergeCell ref="AG129:AJ129"/>
    <mergeCell ref="AK129:AN129"/>
    <mergeCell ref="AO129:AR129"/>
    <mergeCell ref="AS129:AV129"/>
    <mergeCell ref="AW129:AZ129"/>
    <mergeCell ref="AG128:AJ128"/>
    <mergeCell ref="AK128:AN128"/>
    <mergeCell ref="AO128:AR128"/>
    <mergeCell ref="AS128:AV128"/>
    <mergeCell ref="Q128:T128"/>
    <mergeCell ref="U128:X128"/>
    <mergeCell ref="Y128:AB128"/>
    <mergeCell ref="AC128:AF128"/>
    <mergeCell ref="AW123:AZ123"/>
    <mergeCell ref="Q126:T126"/>
    <mergeCell ref="U126:X126"/>
    <mergeCell ref="Y126:AB126"/>
    <mergeCell ref="AC126:AF126"/>
    <mergeCell ref="AG126:AJ126"/>
    <mergeCell ref="AK126:AN126"/>
    <mergeCell ref="AO126:AR126"/>
    <mergeCell ref="AS126:AV126"/>
    <mergeCell ref="AW126:AZ126"/>
    <mergeCell ref="AG123:AJ123"/>
    <mergeCell ref="AK123:AN123"/>
    <mergeCell ref="AO123:AR123"/>
    <mergeCell ref="AS123:AV123"/>
    <mergeCell ref="Q123:T123"/>
    <mergeCell ref="U123:X123"/>
    <mergeCell ref="Y123:AB123"/>
    <mergeCell ref="AC123:AF123"/>
    <mergeCell ref="AW121:AZ121"/>
    <mergeCell ref="Q122:T122"/>
    <mergeCell ref="U122:X122"/>
    <mergeCell ref="Y122:AB122"/>
    <mergeCell ref="AC122:AF122"/>
    <mergeCell ref="AG122:AJ122"/>
    <mergeCell ref="AK122:AN122"/>
    <mergeCell ref="AO122:AR122"/>
    <mergeCell ref="AS122:AV122"/>
    <mergeCell ref="AW122:AZ122"/>
    <mergeCell ref="AG121:AJ121"/>
    <mergeCell ref="AK121:AN121"/>
    <mergeCell ref="AO121:AR121"/>
    <mergeCell ref="AS121:AV121"/>
    <mergeCell ref="Q121:T121"/>
    <mergeCell ref="U121:X121"/>
    <mergeCell ref="Y121:AB121"/>
    <mergeCell ref="AC121:AF121"/>
    <mergeCell ref="AW119:AZ119"/>
    <mergeCell ref="Q120:T120"/>
    <mergeCell ref="U120:X120"/>
    <mergeCell ref="Y120:AB120"/>
    <mergeCell ref="AC120:AF120"/>
    <mergeCell ref="AG120:AJ120"/>
    <mergeCell ref="AK120:AN120"/>
    <mergeCell ref="AO120:AR120"/>
    <mergeCell ref="AS120:AV120"/>
    <mergeCell ref="AW120:AZ120"/>
    <mergeCell ref="AG119:AJ119"/>
    <mergeCell ref="AK119:AN119"/>
    <mergeCell ref="AO119:AR119"/>
    <mergeCell ref="AS119:AV119"/>
    <mergeCell ref="Q119:T119"/>
    <mergeCell ref="U119:X119"/>
    <mergeCell ref="Y119:AB119"/>
    <mergeCell ref="AC119:AF119"/>
    <mergeCell ref="AW117:AZ117"/>
    <mergeCell ref="Q118:T118"/>
    <mergeCell ref="U118:X118"/>
    <mergeCell ref="Y118:AB118"/>
    <mergeCell ref="AC118:AF118"/>
    <mergeCell ref="AG118:AJ118"/>
    <mergeCell ref="AK118:AN118"/>
    <mergeCell ref="AO118:AR118"/>
    <mergeCell ref="AS118:AV118"/>
    <mergeCell ref="AW118:AZ118"/>
    <mergeCell ref="AG117:AJ117"/>
    <mergeCell ref="AK117:AN117"/>
    <mergeCell ref="AO117:AR117"/>
    <mergeCell ref="AS117:AV117"/>
    <mergeCell ref="Q117:T117"/>
    <mergeCell ref="U117:X117"/>
    <mergeCell ref="Y117:AB117"/>
    <mergeCell ref="AC117:AF117"/>
    <mergeCell ref="AW113:AZ113"/>
    <mergeCell ref="Q116:T116"/>
    <mergeCell ref="U116:X116"/>
    <mergeCell ref="Y116:AB116"/>
    <mergeCell ref="AC116:AF116"/>
    <mergeCell ref="AG116:AJ116"/>
    <mergeCell ref="AK116:AN116"/>
    <mergeCell ref="AO116:AR116"/>
    <mergeCell ref="AS116:AV116"/>
    <mergeCell ref="AW116:AZ116"/>
    <mergeCell ref="AO113:AR113"/>
    <mergeCell ref="AS113:AV113"/>
    <mergeCell ref="Q113:T113"/>
    <mergeCell ref="U113:X113"/>
    <mergeCell ref="Y113:AB113"/>
    <mergeCell ref="AC113:AF113"/>
    <mergeCell ref="AO89:AR89"/>
    <mergeCell ref="AS89:AV89"/>
    <mergeCell ref="AW89:AZ89"/>
    <mergeCell ref="AG88:AJ88"/>
    <mergeCell ref="AK88:AN88"/>
    <mergeCell ref="AO88:AR88"/>
    <mergeCell ref="AS88:AV88"/>
    <mergeCell ref="U88:X88"/>
    <mergeCell ref="Y88:AB88"/>
    <mergeCell ref="AC88:AF88"/>
    <mergeCell ref="AW59:AZ59"/>
    <mergeCell ref="AG59:AJ59"/>
    <mergeCell ref="AW78:AZ78"/>
    <mergeCell ref="AC79:AF79"/>
    <mergeCell ref="AG79:AJ79"/>
    <mergeCell ref="AK79:AN79"/>
    <mergeCell ref="AO79:AR79"/>
    <mergeCell ref="AS90:AV90"/>
    <mergeCell ref="AW90:AZ90"/>
    <mergeCell ref="Q114:T114"/>
    <mergeCell ref="U114:X114"/>
    <mergeCell ref="Y114:AB114"/>
    <mergeCell ref="AC114:AF114"/>
    <mergeCell ref="AG114:AJ114"/>
    <mergeCell ref="AK114:AN114"/>
    <mergeCell ref="AO114:AR114"/>
    <mergeCell ref="AS114:AV114"/>
    <mergeCell ref="Q59:T59"/>
    <mergeCell ref="U59:X59"/>
    <mergeCell ref="Y59:AB59"/>
    <mergeCell ref="AC59:AF59"/>
    <mergeCell ref="Q58:T58"/>
    <mergeCell ref="U58:X58"/>
    <mergeCell ref="Y58:AB58"/>
    <mergeCell ref="AC58:AF58"/>
    <mergeCell ref="AW58:AZ58"/>
    <mergeCell ref="AG35:AJ35"/>
    <mergeCell ref="AK35:AN35"/>
    <mergeCell ref="AO35:AR35"/>
    <mergeCell ref="AS35:AV35"/>
    <mergeCell ref="AG58:AJ58"/>
    <mergeCell ref="AK58:AN58"/>
    <mergeCell ref="AO58:AR58"/>
    <mergeCell ref="AS58:AV58"/>
    <mergeCell ref="AO37:AR37"/>
    <mergeCell ref="Q35:T35"/>
    <mergeCell ref="U35:X35"/>
    <mergeCell ref="Y35:AB35"/>
    <mergeCell ref="AC35:AF35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G33:AJ33"/>
    <mergeCell ref="AK33:AN33"/>
    <mergeCell ref="AO33:AR33"/>
    <mergeCell ref="AS33:AV33"/>
    <mergeCell ref="Q33:T33"/>
    <mergeCell ref="U33:X33"/>
    <mergeCell ref="Y33:AB33"/>
    <mergeCell ref="AC33:AF33"/>
    <mergeCell ref="AW22:AZ22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AG22:AJ22"/>
    <mergeCell ref="AK22:AN22"/>
    <mergeCell ref="AO22:AR22"/>
    <mergeCell ref="AS22:AV22"/>
    <mergeCell ref="Q22:T22"/>
    <mergeCell ref="U22:X22"/>
    <mergeCell ref="Y22:AB22"/>
    <mergeCell ref="AC22:AF22"/>
    <mergeCell ref="AW16:AZ16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AG16:AJ16"/>
    <mergeCell ref="AK16:AN16"/>
    <mergeCell ref="AO16:AR16"/>
    <mergeCell ref="AS16:AV16"/>
    <mergeCell ref="Q16:T16"/>
    <mergeCell ref="U16:X16"/>
    <mergeCell ref="Y16:AB16"/>
    <mergeCell ref="AC16:AF16"/>
    <mergeCell ref="A3:AZ3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A12:O13"/>
    <mergeCell ref="P12:P13"/>
    <mergeCell ref="A34:O34"/>
    <mergeCell ref="A89:O89"/>
    <mergeCell ref="A58:O58"/>
    <mergeCell ref="A59:O59"/>
    <mergeCell ref="A35:O35"/>
    <mergeCell ref="A25:O25"/>
    <mergeCell ref="A81:O81"/>
    <mergeCell ref="A26:O26"/>
    <mergeCell ref="A117:O117"/>
    <mergeCell ref="A113:O113"/>
    <mergeCell ref="A116:O116"/>
    <mergeCell ref="A118:O118"/>
    <mergeCell ref="A114:O114"/>
    <mergeCell ref="A115:O115"/>
    <mergeCell ref="A128:O128"/>
    <mergeCell ref="A129:O129"/>
    <mergeCell ref="A126:O126"/>
    <mergeCell ref="A15:O15"/>
    <mergeCell ref="A16:O16"/>
    <mergeCell ref="A88:O88"/>
    <mergeCell ref="A23:O23"/>
    <mergeCell ref="A21:O21"/>
    <mergeCell ref="A22:O22"/>
    <mergeCell ref="A33:O33"/>
    <mergeCell ref="A127:O127"/>
    <mergeCell ref="A120:O120"/>
    <mergeCell ref="A121:O121"/>
    <mergeCell ref="A119:O119"/>
    <mergeCell ref="A125:O125"/>
    <mergeCell ref="A123:O123"/>
    <mergeCell ref="A122:O122"/>
    <mergeCell ref="A124:O124"/>
    <mergeCell ref="A24:O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A36:O36"/>
    <mergeCell ref="Q36:T36"/>
    <mergeCell ref="U36:X36"/>
    <mergeCell ref="Y36:AB36"/>
    <mergeCell ref="AC36:AF36"/>
    <mergeCell ref="AG36:AJ36"/>
    <mergeCell ref="AK36:AN36"/>
    <mergeCell ref="AO36:AR36"/>
    <mergeCell ref="AS36:AV36"/>
    <mergeCell ref="AW36:AZ36"/>
    <mergeCell ref="A47:O47"/>
    <mergeCell ref="Q47:T47"/>
    <mergeCell ref="U47:X47"/>
    <mergeCell ref="Y47:AB47"/>
    <mergeCell ref="AC47:AF47"/>
    <mergeCell ref="AG47:AJ47"/>
    <mergeCell ref="AK47:AN47"/>
    <mergeCell ref="AO47:AR47"/>
    <mergeCell ref="A48:O48"/>
    <mergeCell ref="Q48:T48"/>
    <mergeCell ref="U48:X48"/>
    <mergeCell ref="Y48:AB48"/>
    <mergeCell ref="AK48:AN48"/>
    <mergeCell ref="AO48:AR48"/>
    <mergeCell ref="AS48:AV48"/>
    <mergeCell ref="AW48:AZ48"/>
    <mergeCell ref="A50:O50"/>
    <mergeCell ref="Q50:T50"/>
    <mergeCell ref="U50:X50"/>
    <mergeCell ref="Y50:AB50"/>
    <mergeCell ref="AC50:AF50"/>
    <mergeCell ref="AG50:AJ50"/>
    <mergeCell ref="AK50:AN50"/>
    <mergeCell ref="AO50:AR50"/>
    <mergeCell ref="AS50:AV50"/>
    <mergeCell ref="AW50:AZ50"/>
    <mergeCell ref="A51:O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A52:O52"/>
    <mergeCell ref="Q52:T52"/>
    <mergeCell ref="U52:X52"/>
    <mergeCell ref="Y52:AB52"/>
    <mergeCell ref="AC52:AF52"/>
    <mergeCell ref="AG52:AJ52"/>
    <mergeCell ref="AK52:AN52"/>
    <mergeCell ref="AO52:AR52"/>
    <mergeCell ref="AS52:AV52"/>
    <mergeCell ref="AW52:AZ52"/>
    <mergeCell ref="A53:O53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A54:O54"/>
    <mergeCell ref="Q54:T54"/>
    <mergeCell ref="U54:X54"/>
    <mergeCell ref="Y54:AB54"/>
    <mergeCell ref="AC54:AF54"/>
    <mergeCell ref="AG54:AJ54"/>
    <mergeCell ref="AK54:AN54"/>
    <mergeCell ref="AO54:AR54"/>
    <mergeCell ref="AS54:AV54"/>
    <mergeCell ref="AW54:AZ54"/>
    <mergeCell ref="A102:O102"/>
    <mergeCell ref="Q102:T102"/>
    <mergeCell ref="U102:X102"/>
    <mergeCell ref="Y102:AB102"/>
    <mergeCell ref="AC102:AF102"/>
    <mergeCell ref="AG102:AJ102"/>
    <mergeCell ref="AK102:AN102"/>
    <mergeCell ref="AO102:AR102"/>
    <mergeCell ref="AS102:AV102"/>
    <mergeCell ref="AW102:AZ102"/>
    <mergeCell ref="A103:O103"/>
    <mergeCell ref="Q103:T103"/>
    <mergeCell ref="U103:X103"/>
    <mergeCell ref="Y103:AB103"/>
    <mergeCell ref="AC103:AF103"/>
    <mergeCell ref="AG103:AJ103"/>
    <mergeCell ref="AK103:AN103"/>
    <mergeCell ref="AO103:AR103"/>
    <mergeCell ref="AS103:AV103"/>
    <mergeCell ref="AW103:AZ103"/>
    <mergeCell ref="A104:O104"/>
    <mergeCell ref="Q104:T104"/>
    <mergeCell ref="U104:X104"/>
    <mergeCell ref="Y104:AB104"/>
    <mergeCell ref="AC104:AF104"/>
    <mergeCell ref="AG104:AJ104"/>
    <mergeCell ref="AK104:AN104"/>
    <mergeCell ref="AO104:AR104"/>
    <mergeCell ref="AS104:AV104"/>
    <mergeCell ref="AW104:AZ104"/>
    <mergeCell ref="A105:O105"/>
    <mergeCell ref="Q105:T105"/>
    <mergeCell ref="U105:X105"/>
    <mergeCell ref="Y105:AB105"/>
    <mergeCell ref="AC105:AF105"/>
    <mergeCell ref="AG105:AJ105"/>
    <mergeCell ref="AK105:AN105"/>
    <mergeCell ref="AO105:AR105"/>
    <mergeCell ref="AS105:AV105"/>
    <mergeCell ref="AW105:AZ105"/>
    <mergeCell ref="A106:O106"/>
    <mergeCell ref="Q106:T106"/>
    <mergeCell ref="U106:X106"/>
    <mergeCell ref="Y106:AB106"/>
    <mergeCell ref="AC106:AF106"/>
    <mergeCell ref="AG106:AJ106"/>
    <mergeCell ref="AK106:AN106"/>
    <mergeCell ref="AO106:AR106"/>
    <mergeCell ref="AS106:AV106"/>
    <mergeCell ref="AW106:AZ106"/>
    <mergeCell ref="A107:O107"/>
    <mergeCell ref="Q107:T107"/>
    <mergeCell ref="U107:X107"/>
    <mergeCell ref="Y107:AB107"/>
    <mergeCell ref="AC107:AF107"/>
    <mergeCell ref="AG107:AJ107"/>
    <mergeCell ref="AK107:AN107"/>
    <mergeCell ref="AO107:AR107"/>
    <mergeCell ref="AS107:AV107"/>
    <mergeCell ref="AW107:AZ107"/>
    <mergeCell ref="A108:O108"/>
    <mergeCell ref="Q108:T108"/>
    <mergeCell ref="U108:X108"/>
    <mergeCell ref="Y108:AB108"/>
    <mergeCell ref="AC108:AF108"/>
    <mergeCell ref="AG108:AJ108"/>
    <mergeCell ref="AK108:AN108"/>
    <mergeCell ref="AO108:AR108"/>
    <mergeCell ref="AS108:AV108"/>
    <mergeCell ref="AW108:AZ108"/>
    <mergeCell ref="A109:O109"/>
    <mergeCell ref="Q109:T109"/>
    <mergeCell ref="U109:X109"/>
    <mergeCell ref="Y109:AB109"/>
    <mergeCell ref="AC109:AF109"/>
    <mergeCell ref="AG109:AJ109"/>
    <mergeCell ref="AK109:AN109"/>
    <mergeCell ref="AO109:AR109"/>
    <mergeCell ref="AC110:AF110"/>
    <mergeCell ref="AG110:AJ110"/>
    <mergeCell ref="AK110:AN110"/>
    <mergeCell ref="AO110:AR110"/>
    <mergeCell ref="A110:O110"/>
    <mergeCell ref="Q110:T110"/>
    <mergeCell ref="U110:X110"/>
    <mergeCell ref="Y110:AB110"/>
    <mergeCell ref="AS110:AV110"/>
    <mergeCell ref="AW110:AZ110"/>
    <mergeCell ref="AS109:AV109"/>
    <mergeCell ref="AW109:AZ109"/>
    <mergeCell ref="AC111:AF111"/>
    <mergeCell ref="AG111:AJ111"/>
    <mergeCell ref="AK111:AN111"/>
    <mergeCell ref="AO111:AR111"/>
    <mergeCell ref="A111:O111"/>
    <mergeCell ref="Q111:T111"/>
    <mergeCell ref="U111:X111"/>
    <mergeCell ref="Y111:AB111"/>
    <mergeCell ref="AC112:AF112"/>
    <mergeCell ref="AG112:AJ112"/>
    <mergeCell ref="AK112:AN112"/>
    <mergeCell ref="AO112:AR112"/>
    <mergeCell ref="A112:O112"/>
    <mergeCell ref="Q112:T112"/>
    <mergeCell ref="U112:X112"/>
    <mergeCell ref="Y112:AB112"/>
    <mergeCell ref="AS112:AV112"/>
    <mergeCell ref="AW112:AZ112"/>
    <mergeCell ref="AS111:AV111"/>
    <mergeCell ref="AW111:AZ111"/>
    <mergeCell ref="A45:O45"/>
    <mergeCell ref="Q45:T45"/>
    <mergeCell ref="U45:X45"/>
    <mergeCell ref="Y45:AB45"/>
    <mergeCell ref="AC45:AF45"/>
    <mergeCell ref="AG45:AJ45"/>
    <mergeCell ref="AK45:AN45"/>
    <mergeCell ref="AO45:AR45"/>
    <mergeCell ref="AW45:AZ45"/>
    <mergeCell ref="A46:O46"/>
    <mergeCell ref="Q46:T46"/>
    <mergeCell ref="U46:X46"/>
    <mergeCell ref="Y46:AB46"/>
    <mergeCell ref="AC46:AF46"/>
    <mergeCell ref="AG46:AJ46"/>
    <mergeCell ref="AK46:AN46"/>
    <mergeCell ref="AO46:AR46"/>
    <mergeCell ref="AS46:AV46"/>
    <mergeCell ref="AW46:AZ46"/>
    <mergeCell ref="A55:O55"/>
    <mergeCell ref="Q55:T55"/>
    <mergeCell ref="U55:X55"/>
    <mergeCell ref="Y55:AB55"/>
    <mergeCell ref="AC55:AF55"/>
    <mergeCell ref="AG55:AJ55"/>
    <mergeCell ref="AK55:AN55"/>
    <mergeCell ref="AO55:AR55"/>
    <mergeCell ref="AS55:AV55"/>
    <mergeCell ref="AW55:AZ55"/>
    <mergeCell ref="A56:O56"/>
    <mergeCell ref="Q56:T56"/>
    <mergeCell ref="U56:X56"/>
    <mergeCell ref="Y56:AB56"/>
    <mergeCell ref="AC56:AF56"/>
    <mergeCell ref="AG56:AJ56"/>
    <mergeCell ref="AK56:AN56"/>
    <mergeCell ref="AO56:AR56"/>
    <mergeCell ref="AS56:AV56"/>
    <mergeCell ref="AW56:AZ56"/>
    <mergeCell ref="A57:O57"/>
    <mergeCell ref="Q57:T57"/>
    <mergeCell ref="U57:X57"/>
    <mergeCell ref="Y57:AB57"/>
    <mergeCell ref="AC57:AF57"/>
    <mergeCell ref="AG57:AJ57"/>
    <mergeCell ref="AK57:AN57"/>
    <mergeCell ref="AO57:AR57"/>
    <mergeCell ref="AS57:AV57"/>
    <mergeCell ref="AW57:AZ57"/>
    <mergeCell ref="A75:O75"/>
    <mergeCell ref="Q75:T75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A76:O76"/>
    <mergeCell ref="Q76:T76"/>
    <mergeCell ref="U76:X76"/>
    <mergeCell ref="Y76:AB76"/>
    <mergeCell ref="AC76:AF76"/>
    <mergeCell ref="AG76:AJ76"/>
    <mergeCell ref="AK76:AN76"/>
    <mergeCell ref="AO76:AR76"/>
    <mergeCell ref="AS76:AV76"/>
    <mergeCell ref="AW76:AZ76"/>
    <mergeCell ref="A77:O77"/>
    <mergeCell ref="Q77:T77"/>
    <mergeCell ref="U77:X77"/>
    <mergeCell ref="Y77:AB77"/>
    <mergeCell ref="AC77:AF77"/>
    <mergeCell ref="AG77:AJ77"/>
    <mergeCell ref="AK77:AN77"/>
    <mergeCell ref="AO77:AR77"/>
    <mergeCell ref="AS77:AV77"/>
    <mergeCell ref="AS61:AV61"/>
    <mergeCell ref="A60:O60"/>
    <mergeCell ref="Q60:T60"/>
    <mergeCell ref="U60:X60"/>
    <mergeCell ref="Y60:AB60"/>
    <mergeCell ref="AC60:AF60"/>
    <mergeCell ref="AG60:AJ60"/>
    <mergeCell ref="AK60:AN60"/>
    <mergeCell ref="AO60:AR60"/>
    <mergeCell ref="AS60:AV60"/>
    <mergeCell ref="AS62:AV62"/>
    <mergeCell ref="AW60:AZ60"/>
    <mergeCell ref="A61:O61"/>
    <mergeCell ref="Q61:T61"/>
    <mergeCell ref="U61:X61"/>
    <mergeCell ref="Y61:AB61"/>
    <mergeCell ref="AC61:AF61"/>
    <mergeCell ref="AG61:AJ61"/>
    <mergeCell ref="AK61:AN61"/>
    <mergeCell ref="AO61:AR61"/>
    <mergeCell ref="AS63:AV63"/>
    <mergeCell ref="AW61:AZ61"/>
    <mergeCell ref="A62:O62"/>
    <mergeCell ref="Q62:T62"/>
    <mergeCell ref="U62:X62"/>
    <mergeCell ref="Y62:AB62"/>
    <mergeCell ref="AC62:AF62"/>
    <mergeCell ref="AG62:AJ62"/>
    <mergeCell ref="AK62:AN62"/>
    <mergeCell ref="AO62:AR62"/>
    <mergeCell ref="AS64:AV64"/>
    <mergeCell ref="AW62:AZ62"/>
    <mergeCell ref="A63:O63"/>
    <mergeCell ref="Q63:T63"/>
    <mergeCell ref="U63:X63"/>
    <mergeCell ref="Y63:AB63"/>
    <mergeCell ref="AC63:AF63"/>
    <mergeCell ref="AG63:AJ63"/>
    <mergeCell ref="AK63:AN63"/>
    <mergeCell ref="AO63:AR63"/>
    <mergeCell ref="AS65:AV65"/>
    <mergeCell ref="AW63:AZ63"/>
    <mergeCell ref="A64:O64"/>
    <mergeCell ref="Q64:T64"/>
    <mergeCell ref="U64:X64"/>
    <mergeCell ref="Y64:AB64"/>
    <mergeCell ref="AC64:AF64"/>
    <mergeCell ref="AG64:AJ64"/>
    <mergeCell ref="AK64:AN64"/>
    <mergeCell ref="AO64:AR64"/>
    <mergeCell ref="AS66:AV66"/>
    <mergeCell ref="AW64:AZ64"/>
    <mergeCell ref="A65:O65"/>
    <mergeCell ref="Q65:T65"/>
    <mergeCell ref="U65:X65"/>
    <mergeCell ref="Y65:AB65"/>
    <mergeCell ref="AC65:AF65"/>
    <mergeCell ref="AG65:AJ65"/>
    <mergeCell ref="AK65:AN65"/>
    <mergeCell ref="AO65:AR65"/>
    <mergeCell ref="AS67:AV67"/>
    <mergeCell ref="AW65:AZ65"/>
    <mergeCell ref="A66:O66"/>
    <mergeCell ref="Q66:T66"/>
    <mergeCell ref="U66:X66"/>
    <mergeCell ref="Y66:AB66"/>
    <mergeCell ref="AC66:AF66"/>
    <mergeCell ref="AG66:AJ66"/>
    <mergeCell ref="AK66:AN66"/>
    <mergeCell ref="AO66:AR66"/>
    <mergeCell ref="AS68:AV68"/>
    <mergeCell ref="AW66:AZ66"/>
    <mergeCell ref="A67:O67"/>
    <mergeCell ref="Q67:T67"/>
    <mergeCell ref="U67:X67"/>
    <mergeCell ref="Y67:AB67"/>
    <mergeCell ref="AC67:AF67"/>
    <mergeCell ref="AG67:AJ67"/>
    <mergeCell ref="AK67:AN67"/>
    <mergeCell ref="AO67:AR67"/>
    <mergeCell ref="AS69:AV69"/>
    <mergeCell ref="AW67:AZ67"/>
    <mergeCell ref="A68:O68"/>
    <mergeCell ref="Q68:T68"/>
    <mergeCell ref="U68:X68"/>
    <mergeCell ref="Y68:AB68"/>
    <mergeCell ref="AC68:AF68"/>
    <mergeCell ref="AG68:AJ68"/>
    <mergeCell ref="AK68:AN68"/>
    <mergeCell ref="AO68:AR68"/>
    <mergeCell ref="AS70:AV70"/>
    <mergeCell ref="AW68:AZ68"/>
    <mergeCell ref="A69:O69"/>
    <mergeCell ref="Q69:T69"/>
    <mergeCell ref="U69:X69"/>
    <mergeCell ref="Y69:AB69"/>
    <mergeCell ref="AC69:AF69"/>
    <mergeCell ref="AG69:AJ69"/>
    <mergeCell ref="AK69:AN69"/>
    <mergeCell ref="AO69:AR69"/>
    <mergeCell ref="AS71:AV71"/>
    <mergeCell ref="AW69:AZ69"/>
    <mergeCell ref="A70:O70"/>
    <mergeCell ref="Q70:T70"/>
    <mergeCell ref="U70:X70"/>
    <mergeCell ref="Y70:AB70"/>
    <mergeCell ref="AC70:AF70"/>
    <mergeCell ref="AG70:AJ70"/>
    <mergeCell ref="AK70:AN70"/>
    <mergeCell ref="AO70:AR70"/>
    <mergeCell ref="AC71:AF71"/>
    <mergeCell ref="AG71:AJ71"/>
    <mergeCell ref="AK71:AN71"/>
    <mergeCell ref="AO71:AR71"/>
    <mergeCell ref="A71:O71"/>
    <mergeCell ref="Q71:T71"/>
    <mergeCell ref="U71:X71"/>
    <mergeCell ref="Y71:AB71"/>
    <mergeCell ref="AC72:AF72"/>
    <mergeCell ref="AG72:AJ72"/>
    <mergeCell ref="AK72:AN72"/>
    <mergeCell ref="AO72:AR72"/>
    <mergeCell ref="A72:O72"/>
    <mergeCell ref="Q72:T72"/>
    <mergeCell ref="U72:X72"/>
    <mergeCell ref="Y72:AB72"/>
    <mergeCell ref="AO74:AR74"/>
    <mergeCell ref="A73:O73"/>
    <mergeCell ref="Q73:T73"/>
    <mergeCell ref="U73:X73"/>
    <mergeCell ref="Y73:AB73"/>
    <mergeCell ref="AC73:AF73"/>
    <mergeCell ref="AG73:AJ73"/>
    <mergeCell ref="AK73:AN73"/>
    <mergeCell ref="AO73:AR73"/>
    <mergeCell ref="AO90:AR90"/>
    <mergeCell ref="AW77:AZ77"/>
    <mergeCell ref="AW73:AZ73"/>
    <mergeCell ref="A74:O74"/>
    <mergeCell ref="Q74:T74"/>
    <mergeCell ref="U74:X74"/>
    <mergeCell ref="Y74:AB74"/>
    <mergeCell ref="AC74:AF74"/>
    <mergeCell ref="AG74:AJ74"/>
    <mergeCell ref="AK74:AN74"/>
    <mergeCell ref="AW71:AZ71"/>
    <mergeCell ref="AS72:AV72"/>
    <mergeCell ref="AW70:AZ70"/>
    <mergeCell ref="A90:O90"/>
    <mergeCell ref="Q90:T90"/>
    <mergeCell ref="U90:X90"/>
    <mergeCell ref="Y90:AB90"/>
    <mergeCell ref="AC90:AF90"/>
    <mergeCell ref="AG90:AJ90"/>
    <mergeCell ref="AK90:AN90"/>
    <mergeCell ref="AW74:AZ74"/>
    <mergeCell ref="AS74:AV74"/>
    <mergeCell ref="AW72:AZ72"/>
    <mergeCell ref="AS73:AV73"/>
    <mergeCell ref="AO12:AR12"/>
    <mergeCell ref="AN5:AY5"/>
    <mergeCell ref="AK12:AN12"/>
    <mergeCell ref="AW12:AZ12"/>
  </mergeCells>
  <printOptions horizontalCentered="1"/>
  <pageMargins left="0.1968503937007874" right="0.1968503937007874" top="0.47" bottom="0.35" header="0.39" footer="0.26"/>
  <pageSetup fitToHeight="2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27"/>
  <sheetViews>
    <sheetView view="pageBreakPreview" zoomScaleSheetLayoutView="100" workbookViewId="0" topLeftCell="A31">
      <selection activeCell="A32" sqref="A32:S32"/>
    </sheetView>
  </sheetViews>
  <sheetFormatPr defaultColWidth="9.140625" defaultRowHeight="12.75"/>
  <cols>
    <col min="1" max="13" width="3.28125" style="1274" customWidth="1"/>
    <col min="14" max="14" width="3.421875" style="1274" customWidth="1"/>
    <col min="15" max="19" width="3.28125" style="1274" customWidth="1"/>
    <col min="20" max="20" width="2.421875" style="1274" customWidth="1"/>
    <col min="21" max="36" width="3.28125" style="1274" customWidth="1"/>
    <col min="37" max="37" width="1.8515625" style="1274" customWidth="1"/>
    <col min="38" max="16384" width="9.140625" style="1274" customWidth="1"/>
  </cols>
  <sheetData>
    <row r="1" spans="35:36" ht="21" customHeight="1" thickBot="1">
      <c r="AI1" s="1275">
        <v>0</v>
      </c>
      <c r="AJ1" s="1276">
        <v>1</v>
      </c>
    </row>
    <row r="2" spans="35:36" ht="15" customHeight="1">
      <c r="AI2" s="1277" t="s">
        <v>1473</v>
      </c>
      <c r="AJ2" s="1278"/>
    </row>
    <row r="3" spans="1:36" ht="40.5" customHeight="1">
      <c r="A3" s="1279" t="s">
        <v>967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1279"/>
      <c r="P3" s="1279"/>
      <c r="Q3" s="1279"/>
      <c r="R3" s="1279"/>
      <c r="S3" s="1279"/>
      <c r="T3" s="1279"/>
      <c r="U3" s="1279"/>
      <c r="V3" s="1279"/>
      <c r="W3" s="1279"/>
      <c r="X3" s="1279"/>
      <c r="Y3" s="1279"/>
      <c r="Z3" s="1279"/>
      <c r="AA3" s="1279"/>
      <c r="AB3" s="1279"/>
      <c r="AC3" s="1279"/>
      <c r="AD3" s="1279"/>
      <c r="AE3" s="1279"/>
      <c r="AF3" s="1279"/>
      <c r="AG3" s="1279"/>
      <c r="AH3" s="1279"/>
      <c r="AI3" s="1279"/>
      <c r="AJ3" s="1279"/>
    </row>
    <row r="4" spans="25:36" ht="12.75" customHeight="1">
      <c r="Y4" s="1280" t="s">
        <v>1476</v>
      </c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</row>
    <row r="5" spans="27:35" ht="15" customHeight="1">
      <c r="AA5" s="1281" t="s">
        <v>1477</v>
      </c>
      <c r="AB5" s="1281"/>
      <c r="AC5" s="1281"/>
      <c r="AD5" s="1281"/>
      <c r="AE5" s="1281"/>
      <c r="AF5" s="1281"/>
      <c r="AG5" s="1281"/>
      <c r="AH5" s="1281"/>
      <c r="AI5" s="1281"/>
    </row>
    <row r="6" ht="15" customHeight="1" thickBot="1"/>
    <row r="7" spans="1:36" ht="16.5" customHeight="1" thickBot="1">
      <c r="A7" s="1282">
        <v>5</v>
      </c>
      <c r="B7" s="1283">
        <v>1</v>
      </c>
      <c r="C7" s="1283">
        <v>3</v>
      </c>
      <c r="D7" s="1283">
        <v>0</v>
      </c>
      <c r="E7" s="1283">
        <v>0</v>
      </c>
      <c r="F7" s="1284">
        <v>9</v>
      </c>
      <c r="H7" s="1282">
        <v>1</v>
      </c>
      <c r="I7" s="1283">
        <v>2</v>
      </c>
      <c r="J7" s="1283">
        <v>5</v>
      </c>
      <c r="K7" s="1284">
        <v>4</v>
      </c>
      <c r="M7" s="1282">
        <v>0</v>
      </c>
      <c r="N7" s="1284">
        <v>1</v>
      </c>
      <c r="P7" s="1282">
        <v>2</v>
      </c>
      <c r="Q7" s="1283">
        <v>8</v>
      </c>
      <c r="R7" s="1283">
        <v>0</v>
      </c>
      <c r="S7" s="1284">
        <v>0</v>
      </c>
      <c r="U7" s="1282">
        <v>8</v>
      </c>
      <c r="V7" s="1283">
        <v>4</v>
      </c>
      <c r="W7" s="1283">
        <v>1</v>
      </c>
      <c r="X7" s="1283">
        <v>1</v>
      </c>
      <c r="Y7" s="1283">
        <v>0</v>
      </c>
      <c r="Z7" s="1284">
        <v>5</v>
      </c>
      <c r="AB7" s="1285">
        <v>2</v>
      </c>
      <c r="AC7" s="1286">
        <v>5</v>
      </c>
      <c r="AE7" s="1287">
        <v>2</v>
      </c>
      <c r="AF7" s="1288">
        <v>0</v>
      </c>
      <c r="AG7" s="1288">
        <v>0</v>
      </c>
      <c r="AH7" s="1289">
        <v>9</v>
      </c>
      <c r="AJ7" s="1290">
        <v>3</v>
      </c>
    </row>
    <row r="8" spans="1:36" ht="38.25" customHeight="1">
      <c r="A8" s="1291" t="s">
        <v>1450</v>
      </c>
      <c r="B8" s="1291"/>
      <c r="C8" s="1291"/>
      <c r="D8" s="1291"/>
      <c r="E8" s="1291"/>
      <c r="F8" s="1291"/>
      <c r="G8" s="1292"/>
      <c r="H8" s="1291" t="s">
        <v>1451</v>
      </c>
      <c r="I8" s="1291"/>
      <c r="J8" s="1291"/>
      <c r="K8" s="1291"/>
      <c r="L8" s="1292"/>
      <c r="M8" s="1293" t="s">
        <v>1478</v>
      </c>
      <c r="N8" s="1293"/>
      <c r="O8" s="1292"/>
      <c r="P8" s="1293" t="s">
        <v>1479</v>
      </c>
      <c r="Q8" s="1293"/>
      <c r="R8" s="1293"/>
      <c r="S8" s="1293"/>
      <c r="U8" s="1291" t="s">
        <v>1454</v>
      </c>
      <c r="V8" s="1291"/>
      <c r="W8" s="1291"/>
      <c r="X8" s="1291"/>
      <c r="Y8" s="1291"/>
      <c r="Z8" s="1291"/>
      <c r="AB8" s="1291" t="s">
        <v>1480</v>
      </c>
      <c r="AC8" s="1291"/>
      <c r="AD8" s="1292"/>
      <c r="AE8" s="1291" t="s">
        <v>1481</v>
      </c>
      <c r="AF8" s="1291"/>
      <c r="AG8" s="1291"/>
      <c r="AH8" s="1291"/>
      <c r="AJ8" s="1294" t="s">
        <v>1482</v>
      </c>
    </row>
    <row r="9" spans="32:36" ht="15" customHeight="1">
      <c r="AF9" s="1295" t="s">
        <v>1483</v>
      </c>
      <c r="AG9" s="1295"/>
      <c r="AH9" s="1295"/>
      <c r="AI9" s="1295"/>
      <c r="AJ9" s="1295"/>
    </row>
    <row r="10" spans="1:36" ht="38.25" customHeight="1">
      <c r="A10" s="1296" t="s">
        <v>1113</v>
      </c>
      <c r="B10" s="1297"/>
      <c r="C10" s="1297"/>
      <c r="D10" s="1297"/>
      <c r="E10" s="1297"/>
      <c r="F10" s="1297"/>
      <c r="G10" s="1297"/>
      <c r="H10" s="1297"/>
      <c r="I10" s="1297"/>
      <c r="J10" s="1297"/>
      <c r="K10" s="1297"/>
      <c r="L10" s="1297"/>
      <c r="M10" s="1297"/>
      <c r="N10" s="1297"/>
      <c r="O10" s="1297"/>
      <c r="P10" s="1297"/>
      <c r="Q10" s="1297"/>
      <c r="R10" s="1297"/>
      <c r="S10" s="1298"/>
      <c r="T10" s="1299" t="s">
        <v>1485</v>
      </c>
      <c r="U10" s="1300"/>
      <c r="V10" s="1301" t="s">
        <v>1486</v>
      </c>
      <c r="W10" s="1302"/>
      <c r="X10" s="1302"/>
      <c r="Y10" s="1302"/>
      <c r="Z10" s="1303"/>
      <c r="AA10" s="1301" t="s">
        <v>1487</v>
      </c>
      <c r="AB10" s="1302"/>
      <c r="AC10" s="1302"/>
      <c r="AD10" s="1302"/>
      <c r="AE10" s="1303"/>
      <c r="AF10" s="1296" t="s">
        <v>1488</v>
      </c>
      <c r="AG10" s="1297"/>
      <c r="AH10" s="1297"/>
      <c r="AI10" s="1297"/>
      <c r="AJ10" s="1298"/>
    </row>
    <row r="11" spans="1:36" ht="12.75">
      <c r="A11" s="1304"/>
      <c r="B11" s="1305"/>
      <c r="C11" s="1305"/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1305"/>
      <c r="R11" s="1305"/>
      <c r="S11" s="1306"/>
      <c r="T11" s="1307"/>
      <c r="U11" s="1308"/>
      <c r="V11" s="1301" t="s">
        <v>1489</v>
      </c>
      <c r="W11" s="1302"/>
      <c r="X11" s="1302"/>
      <c r="Y11" s="1302"/>
      <c r="Z11" s="1302"/>
      <c r="AA11" s="1301"/>
      <c r="AB11" s="1302"/>
      <c r="AC11" s="1302"/>
      <c r="AD11" s="1302"/>
      <c r="AE11" s="1303"/>
      <c r="AF11" s="1304"/>
      <c r="AG11" s="1305"/>
      <c r="AH11" s="1305"/>
      <c r="AI11" s="1305"/>
      <c r="AJ11" s="1306"/>
    </row>
    <row r="12" spans="1:36" ht="12.75">
      <c r="A12" s="1309">
        <v>1</v>
      </c>
      <c r="B12" s="1310"/>
      <c r="C12" s="1310"/>
      <c r="D12" s="1310"/>
      <c r="E12" s="1310"/>
      <c r="F12" s="1310"/>
      <c r="G12" s="1310"/>
      <c r="H12" s="1310"/>
      <c r="I12" s="1310"/>
      <c r="J12" s="1310"/>
      <c r="K12" s="1310"/>
      <c r="L12" s="1310"/>
      <c r="M12" s="1310"/>
      <c r="N12" s="1310"/>
      <c r="O12" s="1310"/>
      <c r="P12" s="1310"/>
      <c r="Q12" s="1310"/>
      <c r="R12" s="1310"/>
      <c r="S12" s="1311"/>
      <c r="T12" s="1310">
        <v>2</v>
      </c>
      <c r="U12" s="1310"/>
      <c r="V12" s="1309">
        <v>3</v>
      </c>
      <c r="W12" s="1310"/>
      <c r="X12" s="1310"/>
      <c r="Y12" s="1310"/>
      <c r="Z12" s="1310"/>
      <c r="AA12" s="1309">
        <v>4</v>
      </c>
      <c r="AB12" s="1310"/>
      <c r="AC12" s="1310"/>
      <c r="AD12" s="1310"/>
      <c r="AE12" s="1310"/>
      <c r="AF12" s="1309">
        <v>5</v>
      </c>
      <c r="AG12" s="1310"/>
      <c r="AH12" s="1310"/>
      <c r="AI12" s="1310"/>
      <c r="AJ12" s="1311"/>
    </row>
    <row r="13" spans="1:36" ht="19.5" customHeight="1">
      <c r="A13" s="1312" t="s">
        <v>1299</v>
      </c>
      <c r="B13" s="1312"/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3" t="s">
        <v>1491</v>
      </c>
      <c r="U13" s="1311"/>
      <c r="V13" s="1314"/>
      <c r="W13" s="1314"/>
      <c r="X13" s="1314"/>
      <c r="Y13" s="1314"/>
      <c r="Z13" s="1314"/>
      <c r="AA13" s="1315"/>
      <c r="AB13" s="1315"/>
      <c r="AC13" s="1315"/>
      <c r="AD13" s="1315"/>
      <c r="AE13" s="1315"/>
      <c r="AF13" s="1315"/>
      <c r="AG13" s="1315"/>
      <c r="AH13" s="1315"/>
      <c r="AI13" s="1315"/>
      <c r="AJ13" s="1315"/>
    </row>
    <row r="14" spans="1:36" ht="19.5" customHeight="1">
      <c r="A14" s="1312" t="s">
        <v>968</v>
      </c>
      <c r="B14" s="1312"/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3" t="s">
        <v>1493</v>
      </c>
      <c r="U14" s="1311"/>
      <c r="V14" s="1314">
        <v>8866000</v>
      </c>
      <c r="W14" s="1314"/>
      <c r="X14" s="1314"/>
      <c r="Y14" s="1314"/>
      <c r="Z14" s="1314"/>
      <c r="AA14" s="1315"/>
      <c r="AB14" s="1315"/>
      <c r="AC14" s="1315"/>
      <c r="AD14" s="1315"/>
      <c r="AE14" s="1315"/>
      <c r="AF14" s="1315"/>
      <c r="AG14" s="1315"/>
      <c r="AH14" s="1315"/>
      <c r="AI14" s="1315"/>
      <c r="AJ14" s="1315"/>
    </row>
    <row r="15" spans="1:36" ht="19.5" customHeight="1">
      <c r="A15" s="1312" t="s">
        <v>1312</v>
      </c>
      <c r="B15" s="1312"/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3" t="s">
        <v>1495</v>
      </c>
      <c r="U15" s="1311"/>
      <c r="V15" s="1314">
        <v>900000</v>
      </c>
      <c r="W15" s="1314"/>
      <c r="X15" s="1314"/>
      <c r="Y15" s="1314"/>
      <c r="Z15" s="1314"/>
      <c r="AA15" s="1315"/>
      <c r="AB15" s="1315"/>
      <c r="AC15" s="1315"/>
      <c r="AD15" s="1315"/>
      <c r="AE15" s="1315"/>
      <c r="AF15" s="1315"/>
      <c r="AG15" s="1315"/>
      <c r="AH15" s="1315"/>
      <c r="AI15" s="1315"/>
      <c r="AJ15" s="1315"/>
    </row>
    <row r="16" spans="1:36" ht="19.5" customHeight="1">
      <c r="A16" s="1312" t="s">
        <v>969</v>
      </c>
      <c r="B16" s="1312"/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3" t="s">
        <v>1497</v>
      </c>
      <c r="U16" s="1311"/>
      <c r="V16" s="1314">
        <v>251200</v>
      </c>
      <c r="W16" s="1314"/>
      <c r="X16" s="1314"/>
      <c r="Y16" s="1314"/>
      <c r="Z16" s="1314"/>
      <c r="AA16" s="1315"/>
      <c r="AB16" s="1315"/>
      <c r="AC16" s="1315"/>
      <c r="AD16" s="1315"/>
      <c r="AE16" s="1315"/>
      <c r="AF16" s="1315"/>
      <c r="AG16" s="1315"/>
      <c r="AH16" s="1315"/>
      <c r="AI16" s="1315"/>
      <c r="AJ16" s="1315"/>
    </row>
    <row r="17" spans="1:36" ht="19.5" customHeight="1">
      <c r="A17" s="1312" t="s">
        <v>970</v>
      </c>
      <c r="B17" s="1312"/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3" t="s">
        <v>1499</v>
      </c>
      <c r="U17" s="1311"/>
      <c r="V17" s="1314"/>
      <c r="W17" s="1314"/>
      <c r="X17" s="1314"/>
      <c r="Y17" s="1314"/>
      <c r="Z17" s="1314"/>
      <c r="AA17" s="1315"/>
      <c r="AB17" s="1315"/>
      <c r="AC17" s="1315"/>
      <c r="AD17" s="1315"/>
      <c r="AE17" s="1315"/>
      <c r="AF17" s="1315"/>
      <c r="AG17" s="1315"/>
      <c r="AH17" s="1315"/>
      <c r="AI17" s="1315"/>
      <c r="AJ17" s="1315"/>
    </row>
    <row r="18" spans="1:36" ht="19.5" customHeight="1">
      <c r="A18" s="1312" t="s">
        <v>971</v>
      </c>
      <c r="B18" s="1312"/>
      <c r="C18" s="1312"/>
      <c r="D18" s="1312"/>
      <c r="E18" s="1312"/>
      <c r="F18" s="1312"/>
      <c r="G18" s="1312"/>
      <c r="H18" s="1312"/>
      <c r="I18" s="1312"/>
      <c r="J18" s="1312"/>
      <c r="K18" s="1312"/>
      <c r="L18" s="1312"/>
      <c r="M18" s="1312"/>
      <c r="N18" s="1312"/>
      <c r="O18" s="1312"/>
      <c r="P18" s="1312"/>
      <c r="Q18" s="1312"/>
      <c r="R18" s="1312"/>
      <c r="S18" s="1312"/>
      <c r="T18" s="1313" t="s">
        <v>1501</v>
      </c>
      <c r="U18" s="1311"/>
      <c r="V18" s="1314"/>
      <c r="W18" s="1314"/>
      <c r="X18" s="1314"/>
      <c r="Y18" s="1314"/>
      <c r="Z18" s="1314"/>
      <c r="AA18" s="1315"/>
      <c r="AB18" s="1315"/>
      <c r="AC18" s="1315"/>
      <c r="AD18" s="1315"/>
      <c r="AE18" s="1315"/>
      <c r="AF18" s="1315"/>
      <c r="AG18" s="1315"/>
      <c r="AH18" s="1315"/>
      <c r="AI18" s="1315"/>
      <c r="AJ18" s="1315"/>
    </row>
    <row r="19" spans="1:36" ht="25.5" customHeight="1">
      <c r="A19" s="1312" t="s">
        <v>972</v>
      </c>
      <c r="B19" s="1312"/>
      <c r="C19" s="1312"/>
      <c r="D19" s="1312"/>
      <c r="E19" s="1312"/>
      <c r="F19" s="1312"/>
      <c r="G19" s="1312"/>
      <c r="H19" s="1312"/>
      <c r="I19" s="1312"/>
      <c r="J19" s="1312"/>
      <c r="K19" s="1312"/>
      <c r="L19" s="1312"/>
      <c r="M19" s="1312"/>
      <c r="N19" s="1312"/>
      <c r="O19" s="1312"/>
      <c r="P19" s="1312"/>
      <c r="Q19" s="1312"/>
      <c r="R19" s="1312"/>
      <c r="S19" s="1312"/>
      <c r="T19" s="1313" t="s">
        <v>1503</v>
      </c>
      <c r="U19" s="1311"/>
      <c r="V19" s="1314"/>
      <c r="W19" s="1314"/>
      <c r="X19" s="1314"/>
      <c r="Y19" s="1314"/>
      <c r="Z19" s="1314"/>
      <c r="AA19" s="1315"/>
      <c r="AB19" s="1315"/>
      <c r="AC19" s="1315"/>
      <c r="AD19" s="1315"/>
      <c r="AE19" s="1315"/>
      <c r="AF19" s="1315"/>
      <c r="AG19" s="1315"/>
      <c r="AH19" s="1315"/>
      <c r="AI19" s="1315"/>
      <c r="AJ19" s="1315"/>
    </row>
    <row r="20" spans="1:36" ht="19.5" customHeight="1">
      <c r="A20" s="1312" t="s">
        <v>1322</v>
      </c>
      <c r="B20" s="1312"/>
      <c r="C20" s="1312"/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3" t="s">
        <v>1505</v>
      </c>
      <c r="U20" s="1311"/>
      <c r="V20" s="1314">
        <v>2462356</v>
      </c>
      <c r="W20" s="1314"/>
      <c r="X20" s="1314"/>
      <c r="Y20" s="1314"/>
      <c r="Z20" s="1314"/>
      <c r="AA20" s="1315"/>
      <c r="AB20" s="1315"/>
      <c r="AC20" s="1315"/>
      <c r="AD20" s="1315"/>
      <c r="AE20" s="1315"/>
      <c r="AF20" s="1315"/>
      <c r="AG20" s="1315"/>
      <c r="AH20" s="1315"/>
      <c r="AI20" s="1315"/>
      <c r="AJ20" s="1315"/>
    </row>
    <row r="21" spans="1:36" s="1321" customFormat="1" ht="19.5" customHeight="1">
      <c r="A21" s="1316" t="s">
        <v>973</v>
      </c>
      <c r="B21" s="1316"/>
      <c r="C21" s="1316"/>
      <c r="D21" s="1316"/>
      <c r="E21" s="1316"/>
      <c r="F21" s="1316"/>
      <c r="G21" s="1316"/>
      <c r="H21" s="1316"/>
      <c r="I21" s="1316"/>
      <c r="J21" s="1316"/>
      <c r="K21" s="1316"/>
      <c r="L21" s="1316"/>
      <c r="M21" s="1316"/>
      <c r="N21" s="1316"/>
      <c r="O21" s="1316"/>
      <c r="P21" s="1316"/>
      <c r="Q21" s="1316"/>
      <c r="R21" s="1316"/>
      <c r="S21" s="1316"/>
      <c r="T21" s="1317" t="s">
        <v>1507</v>
      </c>
      <c r="U21" s="1318"/>
      <c r="V21" s="1319">
        <f>SUM(V13:Z20)</f>
        <v>12479556</v>
      </c>
      <c r="W21" s="1319"/>
      <c r="X21" s="1319"/>
      <c r="Y21" s="1319"/>
      <c r="Z21" s="1319"/>
      <c r="AA21" s="1320"/>
      <c r="AB21" s="1320"/>
      <c r="AC21" s="1320"/>
      <c r="AD21" s="1320"/>
      <c r="AE21" s="1320"/>
      <c r="AF21" s="1320"/>
      <c r="AG21" s="1320"/>
      <c r="AH21" s="1320"/>
      <c r="AI21" s="1320"/>
      <c r="AJ21" s="1320"/>
    </row>
    <row r="22" spans="1:36" ht="25.5" customHeight="1">
      <c r="A22" s="1312" t="s">
        <v>974</v>
      </c>
      <c r="B22" s="131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3" t="s">
        <v>1509</v>
      </c>
      <c r="U22" s="1311"/>
      <c r="V22" s="1314"/>
      <c r="W22" s="1314"/>
      <c r="X22" s="1314"/>
      <c r="Y22" s="1314"/>
      <c r="Z22" s="1314"/>
      <c r="AA22" s="1315"/>
      <c r="AB22" s="1315"/>
      <c r="AC22" s="1315"/>
      <c r="AD22" s="1315"/>
      <c r="AE22" s="1315"/>
      <c r="AF22" s="1315"/>
      <c r="AG22" s="1315"/>
      <c r="AH22" s="1315"/>
      <c r="AI22" s="1315"/>
      <c r="AJ22" s="1315"/>
    </row>
    <row r="23" spans="1:36" s="1321" customFormat="1" ht="25.5" customHeight="1">
      <c r="A23" s="1316" t="s">
        <v>975</v>
      </c>
      <c r="B23" s="1316"/>
      <c r="C23" s="1316"/>
      <c r="D23" s="1316"/>
      <c r="E23" s="1316"/>
      <c r="F23" s="1316"/>
      <c r="G23" s="1316"/>
      <c r="H23" s="1316"/>
      <c r="I23" s="1316"/>
      <c r="J23" s="1316"/>
      <c r="K23" s="1316"/>
      <c r="L23" s="1316"/>
      <c r="M23" s="1316"/>
      <c r="N23" s="1316"/>
      <c r="O23" s="1316"/>
      <c r="P23" s="1316"/>
      <c r="Q23" s="1316"/>
      <c r="R23" s="1316"/>
      <c r="S23" s="1316"/>
      <c r="T23" s="1317" t="s">
        <v>1511</v>
      </c>
      <c r="U23" s="1318"/>
      <c r="V23" s="1319">
        <v>87999</v>
      </c>
      <c r="W23" s="1319"/>
      <c r="X23" s="1319"/>
      <c r="Y23" s="1319"/>
      <c r="Z23" s="1319"/>
      <c r="AA23" s="1320"/>
      <c r="AB23" s="1320"/>
      <c r="AC23" s="1320"/>
      <c r="AD23" s="1320"/>
      <c r="AE23" s="1320"/>
      <c r="AF23" s="1320"/>
      <c r="AG23" s="1320"/>
      <c r="AH23" s="1320"/>
      <c r="AI23" s="1320"/>
      <c r="AJ23" s="1320"/>
    </row>
    <row r="24" spans="1:36" ht="19.5" customHeight="1">
      <c r="A24" s="1322" t="s">
        <v>976</v>
      </c>
      <c r="B24" s="1322"/>
      <c r="C24" s="1322"/>
      <c r="D24" s="1322"/>
      <c r="E24" s="1322"/>
      <c r="F24" s="1322"/>
      <c r="G24" s="1322"/>
      <c r="H24" s="1322"/>
      <c r="I24" s="1322"/>
      <c r="J24" s="1322"/>
      <c r="K24" s="1322"/>
      <c r="L24" s="1322"/>
      <c r="M24" s="1322"/>
      <c r="N24" s="1322"/>
      <c r="O24" s="1322"/>
      <c r="P24" s="1322"/>
      <c r="Q24" s="1322"/>
      <c r="R24" s="1322"/>
      <c r="S24" s="1322"/>
      <c r="T24" s="1309">
        <v>12</v>
      </c>
      <c r="U24" s="1311"/>
      <c r="V24" s="1314">
        <v>17000</v>
      </c>
      <c r="W24" s="1314"/>
      <c r="X24" s="1314"/>
      <c r="Y24" s="1314"/>
      <c r="Z24" s="1314"/>
      <c r="AA24" s="1315"/>
      <c r="AB24" s="1315"/>
      <c r="AC24" s="1315"/>
      <c r="AD24" s="1315"/>
      <c r="AE24" s="1315"/>
      <c r="AF24" s="1315"/>
      <c r="AG24" s="1315"/>
      <c r="AH24" s="1315"/>
      <c r="AI24" s="1315"/>
      <c r="AJ24" s="1315"/>
    </row>
    <row r="25" spans="1:36" ht="19.5" customHeight="1">
      <c r="A25" s="1322" t="s">
        <v>977</v>
      </c>
      <c r="B25" s="1322"/>
      <c r="C25" s="1322"/>
      <c r="D25" s="1322"/>
      <c r="E25" s="1322"/>
      <c r="F25" s="1322"/>
      <c r="G25" s="1322"/>
      <c r="H25" s="1322"/>
      <c r="I25" s="1322"/>
      <c r="J25" s="1322"/>
      <c r="K25" s="1322"/>
      <c r="L25" s="1322"/>
      <c r="M25" s="1322"/>
      <c r="N25" s="1322"/>
      <c r="O25" s="1322"/>
      <c r="P25" s="1322"/>
      <c r="Q25" s="1322"/>
      <c r="R25" s="1322"/>
      <c r="S25" s="1322"/>
      <c r="T25" s="1309">
        <v>13</v>
      </c>
      <c r="U25" s="1311"/>
      <c r="V25" s="1314"/>
      <c r="W25" s="1314"/>
      <c r="X25" s="1314"/>
      <c r="Y25" s="1314"/>
      <c r="Z25" s="1314"/>
      <c r="AA25" s="1315"/>
      <c r="AB25" s="1315"/>
      <c r="AC25" s="1315"/>
      <c r="AD25" s="1315"/>
      <c r="AE25" s="1315"/>
      <c r="AF25" s="1315"/>
      <c r="AG25" s="1315"/>
      <c r="AH25" s="1315"/>
      <c r="AI25" s="1315"/>
      <c r="AJ25" s="1315"/>
    </row>
    <row r="26" spans="1:36" ht="19.5" customHeight="1">
      <c r="A26" s="1322" t="s">
        <v>978</v>
      </c>
      <c r="B26" s="1322"/>
      <c r="C26" s="1322"/>
      <c r="D26" s="1322"/>
      <c r="E26" s="1322"/>
      <c r="F26" s="1322"/>
      <c r="G26" s="1322"/>
      <c r="H26" s="1322"/>
      <c r="I26" s="1322"/>
      <c r="J26" s="1322"/>
      <c r="K26" s="1322"/>
      <c r="L26" s="1322"/>
      <c r="M26" s="1322"/>
      <c r="N26" s="1322"/>
      <c r="O26" s="1322"/>
      <c r="P26" s="1322"/>
      <c r="Q26" s="1322"/>
      <c r="R26" s="1322"/>
      <c r="S26" s="1322"/>
      <c r="T26" s="1309">
        <v>14</v>
      </c>
      <c r="U26" s="1311"/>
      <c r="V26" s="1314"/>
      <c r="W26" s="1314"/>
      <c r="X26" s="1314"/>
      <c r="Y26" s="1314"/>
      <c r="Z26" s="1314"/>
      <c r="AA26" s="1315"/>
      <c r="AB26" s="1315"/>
      <c r="AC26" s="1315"/>
      <c r="AD26" s="1315"/>
      <c r="AE26" s="1315"/>
      <c r="AF26" s="1315"/>
      <c r="AG26" s="1315"/>
      <c r="AH26" s="1315"/>
      <c r="AI26" s="1315"/>
      <c r="AJ26" s="1315"/>
    </row>
    <row r="27" spans="1:36" ht="19.5" customHeight="1">
      <c r="A27" s="1322" t="s">
        <v>979</v>
      </c>
      <c r="B27" s="1322"/>
      <c r="C27" s="1322"/>
      <c r="D27" s="1322"/>
      <c r="E27" s="1322"/>
      <c r="F27" s="1322"/>
      <c r="G27" s="1322"/>
      <c r="H27" s="1322"/>
      <c r="I27" s="1322"/>
      <c r="J27" s="1322"/>
      <c r="K27" s="1322"/>
      <c r="L27" s="1322"/>
      <c r="M27" s="1322"/>
      <c r="N27" s="1322"/>
      <c r="O27" s="1322"/>
      <c r="P27" s="1322"/>
      <c r="Q27" s="1322"/>
      <c r="R27" s="1322"/>
      <c r="S27" s="1322"/>
      <c r="T27" s="1309">
        <v>15</v>
      </c>
      <c r="U27" s="1311"/>
      <c r="V27" s="1314"/>
      <c r="W27" s="1314"/>
      <c r="X27" s="1314"/>
      <c r="Y27" s="1314"/>
      <c r="Z27" s="1314"/>
      <c r="AA27" s="1315"/>
      <c r="AB27" s="1315"/>
      <c r="AC27" s="1315"/>
      <c r="AD27" s="1315"/>
      <c r="AE27" s="1315"/>
      <c r="AF27" s="1315"/>
      <c r="AG27" s="1315"/>
      <c r="AH27" s="1315"/>
      <c r="AI27" s="1315"/>
      <c r="AJ27" s="1315"/>
    </row>
    <row r="28" spans="1:36" ht="19.5" customHeight="1">
      <c r="A28" s="1322" t="s">
        <v>980</v>
      </c>
      <c r="B28" s="1322"/>
      <c r="C28" s="1322"/>
      <c r="D28" s="1322"/>
      <c r="E28" s="1322"/>
      <c r="F28" s="1322"/>
      <c r="G28" s="1322"/>
      <c r="H28" s="1322"/>
      <c r="I28" s="1322"/>
      <c r="J28" s="1322"/>
      <c r="K28" s="1322"/>
      <c r="L28" s="1322"/>
      <c r="M28" s="1322"/>
      <c r="N28" s="1322"/>
      <c r="O28" s="1322"/>
      <c r="P28" s="1322"/>
      <c r="Q28" s="1322"/>
      <c r="R28" s="1322"/>
      <c r="S28" s="1322"/>
      <c r="T28" s="1309">
        <v>16</v>
      </c>
      <c r="U28" s="1311"/>
      <c r="V28" s="1314"/>
      <c r="W28" s="1314"/>
      <c r="X28" s="1314"/>
      <c r="Y28" s="1314"/>
      <c r="Z28" s="1314"/>
      <c r="AA28" s="1315"/>
      <c r="AB28" s="1315"/>
      <c r="AC28" s="1315"/>
      <c r="AD28" s="1315"/>
      <c r="AE28" s="1315"/>
      <c r="AF28" s="1315"/>
      <c r="AG28" s="1315"/>
      <c r="AH28" s="1315"/>
      <c r="AI28" s="1315"/>
      <c r="AJ28" s="1315"/>
    </row>
    <row r="29" spans="1:36" ht="19.5" customHeight="1">
      <c r="A29" s="1322" t="s">
        <v>981</v>
      </c>
      <c r="B29" s="1322"/>
      <c r="C29" s="1322"/>
      <c r="D29" s="1322"/>
      <c r="E29" s="1322"/>
      <c r="F29" s="1322"/>
      <c r="G29" s="1322"/>
      <c r="H29" s="1322"/>
      <c r="I29" s="1322"/>
      <c r="J29" s="1322"/>
      <c r="K29" s="1322"/>
      <c r="L29" s="1322"/>
      <c r="M29" s="1322"/>
      <c r="N29" s="1322"/>
      <c r="O29" s="1322"/>
      <c r="P29" s="1322"/>
      <c r="Q29" s="1322"/>
      <c r="R29" s="1322"/>
      <c r="S29" s="1322"/>
      <c r="T29" s="1313" t="s">
        <v>1581</v>
      </c>
      <c r="U29" s="1311"/>
      <c r="V29" s="1314"/>
      <c r="W29" s="1314"/>
      <c r="X29" s="1314"/>
      <c r="Y29" s="1314"/>
      <c r="Z29" s="1314"/>
      <c r="AA29" s="1315"/>
      <c r="AB29" s="1315"/>
      <c r="AC29" s="1315"/>
      <c r="AD29" s="1315"/>
      <c r="AE29" s="1315"/>
      <c r="AF29" s="1315"/>
      <c r="AG29" s="1315"/>
      <c r="AH29" s="1315"/>
      <c r="AI29" s="1315"/>
      <c r="AJ29" s="1315"/>
    </row>
    <row r="30" spans="1:36" ht="19.5" customHeight="1">
      <c r="A30" s="1322" t="s">
        <v>982</v>
      </c>
      <c r="B30" s="1322"/>
      <c r="C30" s="1322"/>
      <c r="D30" s="1322"/>
      <c r="E30" s="1322"/>
      <c r="F30" s="1322"/>
      <c r="G30" s="1322"/>
      <c r="H30" s="1322"/>
      <c r="I30" s="1322"/>
      <c r="J30" s="1322"/>
      <c r="K30" s="1322"/>
      <c r="L30" s="1322"/>
      <c r="M30" s="1322"/>
      <c r="N30" s="1322"/>
      <c r="O30" s="1322"/>
      <c r="P30" s="1322"/>
      <c r="Q30" s="1322"/>
      <c r="R30" s="1322"/>
      <c r="S30" s="1322"/>
      <c r="T30" s="1323" t="s">
        <v>1583</v>
      </c>
      <c r="U30" s="1324"/>
      <c r="V30" s="1314"/>
      <c r="W30" s="1314"/>
      <c r="X30" s="1314"/>
      <c r="Y30" s="1314"/>
      <c r="Z30" s="1314"/>
      <c r="AA30" s="1315"/>
      <c r="AB30" s="1315"/>
      <c r="AC30" s="1315"/>
      <c r="AD30" s="1315"/>
      <c r="AE30" s="1315"/>
      <c r="AF30" s="1315"/>
      <c r="AG30" s="1315"/>
      <c r="AH30" s="1315"/>
      <c r="AI30" s="1315"/>
      <c r="AJ30" s="1315"/>
    </row>
    <row r="31" spans="1:36" ht="19.5" customHeight="1">
      <c r="A31" s="1322" t="s">
        <v>983</v>
      </c>
      <c r="B31" s="1322"/>
      <c r="C31" s="1322"/>
      <c r="D31" s="1322"/>
      <c r="E31" s="1322"/>
      <c r="F31" s="1322"/>
      <c r="G31" s="1322"/>
      <c r="H31" s="1322"/>
      <c r="I31" s="1322"/>
      <c r="J31" s="1322"/>
      <c r="K31" s="1322"/>
      <c r="L31" s="1322"/>
      <c r="M31" s="1322"/>
      <c r="N31" s="1322"/>
      <c r="O31" s="1322"/>
      <c r="P31" s="1322"/>
      <c r="Q31" s="1322"/>
      <c r="R31" s="1322"/>
      <c r="S31" s="1322"/>
      <c r="T31" s="1313" t="s">
        <v>1585</v>
      </c>
      <c r="U31" s="1311"/>
      <c r="V31" s="1314"/>
      <c r="W31" s="1314"/>
      <c r="X31" s="1314"/>
      <c r="Y31" s="1314"/>
      <c r="Z31" s="1314"/>
      <c r="AA31" s="1315"/>
      <c r="AB31" s="1315"/>
      <c r="AC31" s="1315"/>
      <c r="AD31" s="1315"/>
      <c r="AE31" s="1315"/>
      <c r="AF31" s="1315"/>
      <c r="AG31" s="1315"/>
      <c r="AH31" s="1315"/>
      <c r="AI31" s="1315"/>
      <c r="AJ31" s="1315"/>
    </row>
    <row r="32" spans="1:36" ht="19.5" customHeight="1">
      <c r="A32" s="1325" t="s">
        <v>984</v>
      </c>
      <c r="B32" s="1325"/>
      <c r="C32" s="1325"/>
      <c r="D32" s="1325"/>
      <c r="E32" s="1325"/>
      <c r="F32" s="1325"/>
      <c r="G32" s="1325"/>
      <c r="H32" s="1325"/>
      <c r="I32" s="1325"/>
      <c r="J32" s="1325"/>
      <c r="K32" s="1325"/>
      <c r="L32" s="1325"/>
      <c r="M32" s="1325"/>
      <c r="N32" s="1325"/>
      <c r="O32" s="1325"/>
      <c r="P32" s="1325"/>
      <c r="Q32" s="1325"/>
      <c r="R32" s="1325"/>
      <c r="S32" s="1325"/>
      <c r="T32" s="1313" t="s">
        <v>1587</v>
      </c>
      <c r="U32" s="1311"/>
      <c r="V32" s="1314">
        <v>70999</v>
      </c>
      <c r="W32" s="1314"/>
      <c r="X32" s="1314"/>
      <c r="Y32" s="1314"/>
      <c r="Z32" s="1314"/>
      <c r="AA32" s="1315"/>
      <c r="AB32" s="1315"/>
      <c r="AC32" s="1315"/>
      <c r="AD32" s="1315"/>
      <c r="AE32" s="1315"/>
      <c r="AF32" s="1315"/>
      <c r="AG32" s="1315"/>
      <c r="AH32" s="1315"/>
      <c r="AI32" s="1315"/>
      <c r="AJ32" s="1315"/>
    </row>
    <row r="33" spans="1:36" ht="19.5" customHeight="1">
      <c r="A33" s="1326" t="s">
        <v>985</v>
      </c>
      <c r="B33" s="1326"/>
      <c r="C33" s="1326"/>
      <c r="D33" s="1326"/>
      <c r="E33" s="1326"/>
      <c r="F33" s="1326"/>
      <c r="G33" s="1326"/>
      <c r="H33" s="1326"/>
      <c r="I33" s="1326"/>
      <c r="J33" s="1326"/>
      <c r="K33" s="1326"/>
      <c r="L33" s="1326"/>
      <c r="M33" s="1326"/>
      <c r="N33" s="1326"/>
      <c r="O33" s="1326"/>
      <c r="P33" s="1326"/>
      <c r="Q33" s="1326"/>
      <c r="R33" s="1326"/>
      <c r="S33" s="1326"/>
      <c r="T33" s="1313" t="s">
        <v>1589</v>
      </c>
      <c r="U33" s="1311"/>
      <c r="V33" s="1314"/>
      <c r="W33" s="1314"/>
      <c r="X33" s="1314"/>
      <c r="Y33" s="1314"/>
      <c r="Z33" s="1314"/>
      <c r="AA33" s="1315"/>
      <c r="AB33" s="1315"/>
      <c r="AC33" s="1315"/>
      <c r="AD33" s="1315"/>
      <c r="AE33" s="1315"/>
      <c r="AF33" s="1315"/>
      <c r="AG33" s="1315"/>
      <c r="AH33" s="1315"/>
      <c r="AI33" s="1315"/>
      <c r="AJ33" s="1315"/>
    </row>
    <row r="34" spans="1:36" ht="25.5" customHeight="1">
      <c r="A34" s="1322" t="s">
        <v>986</v>
      </c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13" t="s">
        <v>1591</v>
      </c>
      <c r="U34" s="1311"/>
      <c r="V34" s="1314"/>
      <c r="W34" s="1314"/>
      <c r="X34" s="1314"/>
      <c r="Y34" s="1314"/>
      <c r="Z34" s="1314"/>
      <c r="AA34" s="1315"/>
      <c r="AB34" s="1315"/>
      <c r="AC34" s="1315"/>
      <c r="AD34" s="1315"/>
      <c r="AE34" s="1315"/>
      <c r="AF34" s="1315"/>
      <c r="AG34" s="1315"/>
      <c r="AH34" s="1315"/>
      <c r="AI34" s="1315"/>
      <c r="AJ34" s="1315"/>
    </row>
    <row r="35" spans="1:36" ht="19.5" customHeight="1">
      <c r="A35" s="1316" t="s">
        <v>987</v>
      </c>
      <c r="B35" s="1316"/>
      <c r="C35" s="1316"/>
      <c r="D35" s="1316"/>
      <c r="E35" s="1316"/>
      <c r="F35" s="1316"/>
      <c r="G35" s="1316"/>
      <c r="H35" s="1316"/>
      <c r="I35" s="1316"/>
      <c r="J35" s="1316"/>
      <c r="K35" s="1316"/>
      <c r="L35" s="1316"/>
      <c r="M35" s="1316"/>
      <c r="N35" s="1316"/>
      <c r="O35" s="1316"/>
      <c r="P35" s="1316"/>
      <c r="Q35" s="1316"/>
      <c r="R35" s="1316"/>
      <c r="S35" s="1316"/>
      <c r="T35" s="1317" t="s">
        <v>1594</v>
      </c>
      <c r="U35" s="1318"/>
      <c r="V35" s="1319">
        <f>SUM(V23+V33+V34)</f>
        <v>87999</v>
      </c>
      <c r="W35" s="1319"/>
      <c r="X35" s="1319"/>
      <c r="Y35" s="1319"/>
      <c r="Z35" s="1319"/>
      <c r="AA35" s="1320"/>
      <c r="AB35" s="1320"/>
      <c r="AC35" s="1320"/>
      <c r="AD35" s="1320"/>
      <c r="AE35" s="1320"/>
      <c r="AF35" s="1320"/>
      <c r="AG35" s="1320"/>
      <c r="AH35" s="1320"/>
      <c r="AI35" s="1320"/>
      <c r="AJ35" s="1320"/>
    </row>
    <row r="36" spans="1:36" ht="25.5" customHeight="1">
      <c r="A36" s="1316" t="s">
        <v>988</v>
      </c>
      <c r="B36" s="1316"/>
      <c r="C36" s="1316"/>
      <c r="D36" s="1316"/>
      <c r="E36" s="1316"/>
      <c r="F36" s="1316"/>
      <c r="G36" s="1316"/>
      <c r="H36" s="1316"/>
      <c r="I36" s="1316"/>
      <c r="J36" s="1316"/>
      <c r="K36" s="1316"/>
      <c r="L36" s="1316"/>
      <c r="M36" s="1316"/>
      <c r="N36" s="1316"/>
      <c r="O36" s="1316"/>
      <c r="P36" s="1316"/>
      <c r="Q36" s="1316"/>
      <c r="R36" s="1316"/>
      <c r="S36" s="1316"/>
      <c r="T36" s="1317" t="s">
        <v>1596</v>
      </c>
      <c r="U36" s="1318"/>
      <c r="V36" s="1319">
        <f>SUM(V21-V35)*0.7+V22</f>
        <v>8674089.9</v>
      </c>
      <c r="W36" s="1319"/>
      <c r="X36" s="1319"/>
      <c r="Y36" s="1319"/>
      <c r="Z36" s="1319"/>
      <c r="AA36" s="1320"/>
      <c r="AB36" s="1320"/>
      <c r="AC36" s="1320"/>
      <c r="AD36" s="1320"/>
      <c r="AE36" s="1320"/>
      <c r="AF36" s="1320"/>
      <c r="AG36" s="1320"/>
      <c r="AH36" s="1320"/>
      <c r="AI36" s="1320"/>
      <c r="AJ36" s="1320"/>
    </row>
    <row r="37" spans="1:36" ht="25.5" customHeight="1">
      <c r="A37" s="1316" t="s">
        <v>989</v>
      </c>
      <c r="B37" s="1316"/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7" t="s">
        <v>1598</v>
      </c>
      <c r="U37" s="1318"/>
      <c r="V37" s="1319">
        <f>SUM(V38:Z46)</f>
        <v>186288</v>
      </c>
      <c r="W37" s="1319"/>
      <c r="X37" s="1319"/>
      <c r="Y37" s="1319"/>
      <c r="Z37" s="1319"/>
      <c r="AA37" s="1320"/>
      <c r="AB37" s="1320"/>
      <c r="AC37" s="1320"/>
      <c r="AD37" s="1320"/>
      <c r="AE37" s="1320"/>
      <c r="AF37" s="1320"/>
      <c r="AG37" s="1320"/>
      <c r="AH37" s="1320"/>
      <c r="AI37" s="1320"/>
      <c r="AJ37" s="1320"/>
    </row>
    <row r="38" spans="1:36" ht="19.5" customHeight="1">
      <c r="A38" s="1322" t="s">
        <v>976</v>
      </c>
      <c r="B38" s="1322"/>
      <c r="C38" s="1322"/>
      <c r="D38" s="1322"/>
      <c r="E38" s="1322"/>
      <c r="F38" s="1322"/>
      <c r="G38" s="1322"/>
      <c r="H38" s="1322"/>
      <c r="I38" s="1322"/>
      <c r="J38" s="1322"/>
      <c r="K38" s="1322"/>
      <c r="L38" s="1322"/>
      <c r="M38" s="1322"/>
      <c r="N38" s="1322"/>
      <c r="O38" s="1322"/>
      <c r="P38" s="1322"/>
      <c r="Q38" s="1322"/>
      <c r="R38" s="1322"/>
      <c r="S38" s="1322"/>
      <c r="T38" s="1313" t="s">
        <v>1600</v>
      </c>
      <c r="U38" s="1311"/>
      <c r="V38" s="1314"/>
      <c r="W38" s="1314"/>
      <c r="X38" s="1314"/>
      <c r="Y38" s="1314"/>
      <c r="Z38" s="1314"/>
      <c r="AA38" s="1315"/>
      <c r="AB38" s="1315"/>
      <c r="AC38" s="1315"/>
      <c r="AD38" s="1315"/>
      <c r="AE38" s="1315"/>
      <c r="AF38" s="1315"/>
      <c r="AG38" s="1315"/>
      <c r="AH38" s="1315"/>
      <c r="AI38" s="1315"/>
      <c r="AJ38" s="1315"/>
    </row>
    <row r="39" spans="1:36" ht="19.5" customHeight="1">
      <c r="A39" s="1322" t="s">
        <v>977</v>
      </c>
      <c r="B39" s="1322"/>
      <c r="C39" s="1322"/>
      <c r="D39" s="1322"/>
      <c r="E39" s="1322"/>
      <c r="F39" s="1322"/>
      <c r="G39" s="1322"/>
      <c r="H39" s="1322"/>
      <c r="I39" s="1322"/>
      <c r="J39" s="1322"/>
      <c r="K39" s="1322"/>
      <c r="L39" s="1322"/>
      <c r="M39" s="1322"/>
      <c r="N39" s="1322"/>
      <c r="O39" s="1322"/>
      <c r="P39" s="1322"/>
      <c r="Q39" s="1322"/>
      <c r="R39" s="1322"/>
      <c r="S39" s="1322"/>
      <c r="T39" s="1313" t="s">
        <v>1602</v>
      </c>
      <c r="U39" s="1311"/>
      <c r="V39" s="1314"/>
      <c r="W39" s="1314"/>
      <c r="X39" s="1314"/>
      <c r="Y39" s="1314"/>
      <c r="Z39" s="1314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</row>
    <row r="40" spans="1:36" ht="19.5" customHeight="1">
      <c r="A40" s="1322" t="s">
        <v>978</v>
      </c>
      <c r="B40" s="1322"/>
      <c r="C40" s="1322"/>
      <c r="D40" s="1322"/>
      <c r="E40" s="1322"/>
      <c r="F40" s="1322"/>
      <c r="G40" s="1322"/>
      <c r="H40" s="1322"/>
      <c r="I40" s="1322"/>
      <c r="J40" s="1322"/>
      <c r="K40" s="1322"/>
      <c r="L40" s="1322"/>
      <c r="M40" s="1322"/>
      <c r="N40" s="1322"/>
      <c r="O40" s="1322"/>
      <c r="P40" s="1322"/>
      <c r="Q40" s="1322"/>
      <c r="R40" s="1322"/>
      <c r="S40" s="1322"/>
      <c r="T40" s="1313" t="s">
        <v>1604</v>
      </c>
      <c r="U40" s="1311"/>
      <c r="V40" s="1314"/>
      <c r="W40" s="1314"/>
      <c r="X40" s="1314"/>
      <c r="Y40" s="1314"/>
      <c r="Z40" s="1314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</row>
    <row r="41" spans="1:36" ht="19.5" customHeight="1">
      <c r="A41" s="1322" t="s">
        <v>979</v>
      </c>
      <c r="B41" s="1322"/>
      <c r="C41" s="1322"/>
      <c r="D41" s="1322"/>
      <c r="E41" s="1322"/>
      <c r="F41" s="1322"/>
      <c r="G41" s="1322"/>
      <c r="H41" s="1322"/>
      <c r="I41" s="1322"/>
      <c r="J41" s="1322"/>
      <c r="K41" s="1322"/>
      <c r="L41" s="1322"/>
      <c r="M41" s="1322"/>
      <c r="N41" s="1322"/>
      <c r="O41" s="1322"/>
      <c r="P41" s="1322"/>
      <c r="Q41" s="1322"/>
      <c r="R41" s="1322"/>
      <c r="S41" s="1322"/>
      <c r="T41" s="1313" t="s">
        <v>1606</v>
      </c>
      <c r="U41" s="1311"/>
      <c r="V41" s="1314"/>
      <c r="W41" s="1314"/>
      <c r="X41" s="1314"/>
      <c r="Y41" s="1314"/>
      <c r="Z41" s="1314"/>
      <c r="AA41" s="1315"/>
      <c r="AB41" s="1315"/>
      <c r="AC41" s="1315"/>
      <c r="AD41" s="1315"/>
      <c r="AE41" s="1315"/>
      <c r="AF41" s="1315"/>
      <c r="AG41" s="1315"/>
      <c r="AH41" s="1315"/>
      <c r="AI41" s="1315"/>
      <c r="AJ41" s="1315"/>
    </row>
    <row r="42" spans="1:36" ht="19.5" customHeight="1">
      <c r="A42" s="1322" t="s">
        <v>980</v>
      </c>
      <c r="B42" s="1322"/>
      <c r="C42" s="1322"/>
      <c r="D42" s="1322"/>
      <c r="E42" s="1322"/>
      <c r="F42" s="1322"/>
      <c r="G42" s="1322"/>
      <c r="H42" s="1322"/>
      <c r="I42" s="1322"/>
      <c r="J42" s="1322"/>
      <c r="K42" s="1322"/>
      <c r="L42" s="1322"/>
      <c r="M42" s="1322"/>
      <c r="N42" s="1322"/>
      <c r="O42" s="1322"/>
      <c r="P42" s="1322"/>
      <c r="Q42" s="1322"/>
      <c r="R42" s="1322"/>
      <c r="S42" s="1322"/>
      <c r="T42" s="1313" t="s">
        <v>1608</v>
      </c>
      <c r="U42" s="1311"/>
      <c r="V42" s="1314"/>
      <c r="W42" s="1314"/>
      <c r="X42" s="1314"/>
      <c r="Y42" s="1314"/>
      <c r="Z42" s="1314"/>
      <c r="AA42" s="1315"/>
      <c r="AB42" s="1315"/>
      <c r="AC42" s="1315"/>
      <c r="AD42" s="1315"/>
      <c r="AE42" s="1315"/>
      <c r="AF42" s="1315"/>
      <c r="AG42" s="1315"/>
      <c r="AH42" s="1315"/>
      <c r="AI42" s="1315"/>
      <c r="AJ42" s="1315"/>
    </row>
    <row r="43" spans="1:36" ht="19.5" customHeight="1">
      <c r="A43" s="1322" t="s">
        <v>981</v>
      </c>
      <c r="B43" s="1322"/>
      <c r="C43" s="1322"/>
      <c r="D43" s="1322"/>
      <c r="E43" s="1322"/>
      <c r="F43" s="1322"/>
      <c r="G43" s="1322"/>
      <c r="H43" s="1322"/>
      <c r="I43" s="1322"/>
      <c r="J43" s="1322"/>
      <c r="K43" s="1322"/>
      <c r="L43" s="1322"/>
      <c r="M43" s="1322"/>
      <c r="N43" s="1322"/>
      <c r="O43" s="1322"/>
      <c r="P43" s="1322"/>
      <c r="Q43" s="1322"/>
      <c r="R43" s="1322"/>
      <c r="S43" s="1322"/>
      <c r="T43" s="1313" t="s">
        <v>1610</v>
      </c>
      <c r="U43" s="1311"/>
      <c r="V43" s="1314"/>
      <c r="W43" s="1314"/>
      <c r="X43" s="1314"/>
      <c r="Y43" s="1314"/>
      <c r="Z43" s="1314"/>
      <c r="AA43" s="1315"/>
      <c r="AB43" s="1315"/>
      <c r="AC43" s="1315"/>
      <c r="AD43" s="1315"/>
      <c r="AE43" s="1315"/>
      <c r="AF43" s="1315"/>
      <c r="AG43" s="1315"/>
      <c r="AH43" s="1315"/>
      <c r="AI43" s="1315"/>
      <c r="AJ43" s="1315"/>
    </row>
    <row r="44" spans="1:36" ht="19.5" customHeight="1">
      <c r="A44" s="1322" t="s">
        <v>982</v>
      </c>
      <c r="B44" s="1322"/>
      <c r="C44" s="1322"/>
      <c r="D44" s="1322"/>
      <c r="E44" s="1322"/>
      <c r="F44" s="1322"/>
      <c r="G44" s="1322"/>
      <c r="H44" s="1322"/>
      <c r="I44" s="1322"/>
      <c r="J44" s="1322"/>
      <c r="K44" s="1322"/>
      <c r="L44" s="1322"/>
      <c r="M44" s="1322"/>
      <c r="N44" s="1322"/>
      <c r="O44" s="1322"/>
      <c r="P44" s="1322"/>
      <c r="Q44" s="1322"/>
      <c r="R44" s="1322"/>
      <c r="S44" s="1322"/>
      <c r="T44" s="1323" t="s">
        <v>1612</v>
      </c>
      <c r="U44" s="1324"/>
      <c r="V44" s="1314"/>
      <c r="W44" s="1314"/>
      <c r="X44" s="1314"/>
      <c r="Y44" s="1314"/>
      <c r="Z44" s="1314"/>
      <c r="AA44" s="1315"/>
      <c r="AB44" s="1315"/>
      <c r="AC44" s="1315"/>
      <c r="AD44" s="1315"/>
      <c r="AE44" s="1315"/>
      <c r="AF44" s="1315"/>
      <c r="AG44" s="1315"/>
      <c r="AH44" s="1315"/>
      <c r="AI44" s="1315"/>
      <c r="AJ44" s="1315"/>
    </row>
    <row r="45" spans="1:36" ht="19.5" customHeight="1">
      <c r="A45" s="1327" t="s">
        <v>983</v>
      </c>
      <c r="B45" s="1327"/>
      <c r="C45" s="1327"/>
      <c r="D45" s="1327"/>
      <c r="E45" s="1327"/>
      <c r="F45" s="1327"/>
      <c r="G45" s="1327"/>
      <c r="H45" s="1327"/>
      <c r="I45" s="1327"/>
      <c r="J45" s="1327"/>
      <c r="K45" s="1327"/>
      <c r="L45" s="1327"/>
      <c r="M45" s="1327"/>
      <c r="N45" s="1327"/>
      <c r="O45" s="1327"/>
      <c r="P45" s="1327"/>
      <c r="Q45" s="1327"/>
      <c r="R45" s="1327"/>
      <c r="S45" s="1327"/>
      <c r="T45" s="1313" t="s">
        <v>1614</v>
      </c>
      <c r="U45" s="1311"/>
      <c r="V45" s="1314">
        <v>186288</v>
      </c>
      <c r="W45" s="1314"/>
      <c r="X45" s="1314"/>
      <c r="Y45" s="1314"/>
      <c r="Z45" s="1314"/>
      <c r="AA45" s="1315"/>
      <c r="AB45" s="1315"/>
      <c r="AC45" s="1315"/>
      <c r="AD45" s="1315"/>
      <c r="AE45" s="1315"/>
      <c r="AF45" s="1315"/>
      <c r="AG45" s="1315"/>
      <c r="AH45" s="1315"/>
      <c r="AI45" s="1315"/>
      <c r="AJ45" s="1315"/>
    </row>
    <row r="46" spans="1:36" ht="19.5" customHeight="1">
      <c r="A46" s="1327" t="s">
        <v>984</v>
      </c>
      <c r="B46" s="1327"/>
      <c r="C46" s="1327"/>
      <c r="D46" s="1327"/>
      <c r="E46" s="1327"/>
      <c r="F46" s="1327"/>
      <c r="G46" s="1327"/>
      <c r="H46" s="1327"/>
      <c r="I46" s="1327"/>
      <c r="J46" s="1327"/>
      <c r="K46" s="1327"/>
      <c r="L46" s="1327"/>
      <c r="M46" s="1327"/>
      <c r="N46" s="1327"/>
      <c r="O46" s="1327"/>
      <c r="P46" s="1327"/>
      <c r="Q46" s="1327"/>
      <c r="R46" s="1327"/>
      <c r="S46" s="1327"/>
      <c r="T46" s="1313" t="s">
        <v>1616</v>
      </c>
      <c r="U46" s="1311"/>
      <c r="V46" s="1314"/>
      <c r="W46" s="1314"/>
      <c r="X46" s="1314"/>
      <c r="Y46" s="1314"/>
      <c r="Z46" s="1314"/>
      <c r="AA46" s="1315"/>
      <c r="AB46" s="1315"/>
      <c r="AC46" s="1315"/>
      <c r="AD46" s="1315"/>
      <c r="AE46" s="1315"/>
      <c r="AF46" s="1315"/>
      <c r="AG46" s="1315"/>
      <c r="AH46" s="1315"/>
      <c r="AI46" s="1315"/>
      <c r="AJ46" s="1315"/>
    </row>
    <row r="47" spans="1:36" ht="19.5" customHeight="1">
      <c r="A47" s="1326" t="s">
        <v>990</v>
      </c>
      <c r="B47" s="1326"/>
      <c r="C47" s="1326"/>
      <c r="D47" s="1326"/>
      <c r="E47" s="1326"/>
      <c r="F47" s="1326"/>
      <c r="G47" s="1326"/>
      <c r="H47" s="1326"/>
      <c r="I47" s="1326"/>
      <c r="J47" s="1326"/>
      <c r="K47" s="1326"/>
      <c r="L47" s="1326"/>
      <c r="M47" s="1326"/>
      <c r="N47" s="1326"/>
      <c r="O47" s="1326"/>
      <c r="P47" s="1326"/>
      <c r="Q47" s="1326"/>
      <c r="R47" s="1326"/>
      <c r="S47" s="1326"/>
      <c r="T47" s="1313" t="s">
        <v>1618</v>
      </c>
      <c r="U47" s="1311"/>
      <c r="V47" s="1314"/>
      <c r="W47" s="1314"/>
      <c r="X47" s="1314"/>
      <c r="Y47" s="1314"/>
      <c r="Z47" s="1314"/>
      <c r="AA47" s="1315"/>
      <c r="AB47" s="1315"/>
      <c r="AC47" s="1315"/>
      <c r="AD47" s="1315"/>
      <c r="AE47" s="1315"/>
      <c r="AF47" s="1315"/>
      <c r="AG47" s="1315"/>
      <c r="AH47" s="1315"/>
      <c r="AI47" s="1315"/>
      <c r="AJ47" s="1315"/>
    </row>
    <row r="48" spans="1:36" ht="25.5" customHeight="1">
      <c r="A48" s="1322" t="s">
        <v>986</v>
      </c>
      <c r="B48" s="1322"/>
      <c r="C48" s="1322"/>
      <c r="D48" s="1322"/>
      <c r="E48" s="1322"/>
      <c r="F48" s="1322"/>
      <c r="G48" s="1322"/>
      <c r="H48" s="1322"/>
      <c r="I48" s="1322"/>
      <c r="J48" s="1322"/>
      <c r="K48" s="1322"/>
      <c r="L48" s="1322"/>
      <c r="M48" s="1322"/>
      <c r="N48" s="1322"/>
      <c r="O48" s="1322"/>
      <c r="P48" s="1322"/>
      <c r="Q48" s="1322"/>
      <c r="R48" s="1322"/>
      <c r="S48" s="1322"/>
      <c r="T48" s="1313" t="s">
        <v>1620</v>
      </c>
      <c r="U48" s="1311"/>
      <c r="V48" s="1314"/>
      <c r="W48" s="1314"/>
      <c r="X48" s="1314"/>
      <c r="Y48" s="1314"/>
      <c r="Z48" s="1314"/>
      <c r="AA48" s="1315"/>
      <c r="AB48" s="1315"/>
      <c r="AC48" s="1315"/>
      <c r="AD48" s="1315"/>
      <c r="AE48" s="1315"/>
      <c r="AF48" s="1315"/>
      <c r="AG48" s="1315"/>
      <c r="AH48" s="1315"/>
      <c r="AI48" s="1315"/>
      <c r="AJ48" s="1315"/>
    </row>
    <row r="49" spans="1:36" ht="25.5" customHeight="1">
      <c r="A49" s="1316" t="s">
        <v>991</v>
      </c>
      <c r="B49" s="1316"/>
      <c r="C49" s="1316"/>
      <c r="D49" s="1316"/>
      <c r="E49" s="1316"/>
      <c r="F49" s="1316"/>
      <c r="G49" s="1316"/>
      <c r="H49" s="1316"/>
      <c r="I49" s="1316"/>
      <c r="J49" s="1316"/>
      <c r="K49" s="1316"/>
      <c r="L49" s="1316"/>
      <c r="M49" s="1316"/>
      <c r="N49" s="1316"/>
      <c r="O49" s="1316"/>
      <c r="P49" s="1316"/>
      <c r="Q49" s="1316"/>
      <c r="R49" s="1316"/>
      <c r="S49" s="1316"/>
      <c r="T49" s="1317" t="s">
        <v>1622</v>
      </c>
      <c r="U49" s="1311"/>
      <c r="V49" s="1319">
        <f>SUM(V37+V47+V48)</f>
        <v>186288</v>
      </c>
      <c r="W49" s="1319"/>
      <c r="X49" s="1319"/>
      <c r="Y49" s="1319"/>
      <c r="Z49" s="1319"/>
      <c r="AA49" s="1320"/>
      <c r="AB49" s="1320"/>
      <c r="AC49" s="1320"/>
      <c r="AD49" s="1320"/>
      <c r="AE49" s="1320"/>
      <c r="AF49" s="1320"/>
      <c r="AG49" s="1320"/>
      <c r="AH49" s="1320"/>
      <c r="AI49" s="1320"/>
      <c r="AJ49" s="1320"/>
    </row>
    <row r="50" spans="1:36" ht="19.5" customHeight="1">
      <c r="A50" s="1326" t="s">
        <v>992</v>
      </c>
      <c r="B50" s="1326"/>
      <c r="C50" s="1326"/>
      <c r="D50" s="1326"/>
      <c r="E50" s="1326"/>
      <c r="F50" s="1326"/>
      <c r="G50" s="1326"/>
      <c r="H50" s="1326"/>
      <c r="I50" s="1326"/>
      <c r="J50" s="1326"/>
      <c r="K50" s="1326"/>
      <c r="L50" s="1326"/>
      <c r="M50" s="1326"/>
      <c r="N50" s="1326"/>
      <c r="O50" s="1326"/>
      <c r="P50" s="1326"/>
      <c r="Q50" s="1326"/>
      <c r="R50" s="1326"/>
      <c r="S50" s="1326"/>
      <c r="T50" s="1313" t="s">
        <v>1624</v>
      </c>
      <c r="U50" s="1311"/>
      <c r="V50" s="1314">
        <f>SUM(V49/V36*100)</f>
        <v>2.147637413810987</v>
      </c>
      <c r="W50" s="1314"/>
      <c r="X50" s="1314"/>
      <c r="Y50" s="1314"/>
      <c r="Z50" s="1314"/>
      <c r="AA50" s="1315"/>
      <c r="AB50" s="1315"/>
      <c r="AC50" s="1315"/>
      <c r="AD50" s="1315"/>
      <c r="AE50" s="1315"/>
      <c r="AF50" s="1315"/>
      <c r="AG50" s="1315"/>
      <c r="AH50" s="1315"/>
      <c r="AI50" s="1315"/>
      <c r="AJ50" s="1315"/>
    </row>
    <row r="51" spans="1:4" ht="21.75" customHeight="1">
      <c r="A51" s="1328"/>
      <c r="B51" s="1328"/>
      <c r="C51" s="1328"/>
      <c r="D51" s="1328"/>
    </row>
    <row r="52" spans="1:4" ht="21.75" customHeight="1">
      <c r="A52" s="1328"/>
      <c r="B52" s="1328"/>
      <c r="C52" s="1328"/>
      <c r="D52" s="1328"/>
    </row>
    <row r="53" spans="1:4" ht="21.75" customHeight="1">
      <c r="A53" s="1328"/>
      <c r="B53" s="1328"/>
      <c r="C53" s="1328"/>
      <c r="D53" s="1328"/>
    </row>
    <row r="54" spans="1:4" ht="21.75" customHeight="1">
      <c r="A54" s="1328"/>
      <c r="B54" s="1328"/>
      <c r="C54" s="1328"/>
      <c r="D54" s="1328"/>
    </row>
    <row r="55" spans="1:4" ht="21.75" customHeight="1">
      <c r="A55" s="1328"/>
      <c r="B55" s="1328"/>
      <c r="C55" s="1328"/>
      <c r="D55" s="1328"/>
    </row>
    <row r="56" spans="1:4" ht="21.75" customHeight="1">
      <c r="A56" s="1328"/>
      <c r="B56" s="1328"/>
      <c r="C56" s="1328"/>
      <c r="D56" s="1328"/>
    </row>
    <row r="57" spans="1:4" ht="21.75" customHeight="1">
      <c r="A57" s="1328"/>
      <c r="B57" s="1328"/>
      <c r="C57" s="1328"/>
      <c r="D57" s="1328"/>
    </row>
    <row r="58" spans="1:4" ht="21.75" customHeight="1">
      <c r="A58" s="1328"/>
      <c r="B58" s="1328"/>
      <c r="C58" s="1328"/>
      <c r="D58" s="1328"/>
    </row>
    <row r="59" spans="1:4" ht="21.75" customHeight="1">
      <c r="A59" s="1328"/>
      <c r="B59" s="1328"/>
      <c r="C59" s="1328"/>
      <c r="D59" s="1328"/>
    </row>
    <row r="60" spans="1:4" ht="21.75" customHeight="1">
      <c r="A60" s="1328"/>
      <c r="B60" s="1328"/>
      <c r="C60" s="1328"/>
      <c r="D60" s="1328"/>
    </row>
    <row r="61" spans="1:4" ht="21.75" customHeight="1">
      <c r="A61" s="1328"/>
      <c r="B61" s="1328"/>
      <c r="C61" s="1328"/>
      <c r="D61" s="1328"/>
    </row>
    <row r="62" spans="1:4" ht="21.75" customHeight="1">
      <c r="A62" s="1328"/>
      <c r="B62" s="1328"/>
      <c r="C62" s="1328"/>
      <c r="D62" s="1328"/>
    </row>
    <row r="63" spans="1:4" ht="21.75" customHeight="1">
      <c r="A63" s="1328"/>
      <c r="B63" s="1328"/>
      <c r="C63" s="1328"/>
      <c r="D63" s="1328"/>
    </row>
    <row r="64" spans="1:4" ht="21.75" customHeight="1">
      <c r="A64" s="1328"/>
      <c r="B64" s="1328"/>
      <c r="C64" s="1328"/>
      <c r="D64" s="1328"/>
    </row>
    <row r="65" spans="1:4" ht="21.75" customHeight="1">
      <c r="A65" s="1328"/>
      <c r="B65" s="1328"/>
      <c r="C65" s="1328"/>
      <c r="D65" s="1328"/>
    </row>
    <row r="66" spans="1:4" ht="21.75" customHeight="1">
      <c r="A66" s="1328"/>
      <c r="B66" s="1328"/>
      <c r="C66" s="1328"/>
      <c r="D66" s="1328"/>
    </row>
    <row r="67" spans="1:4" ht="21.75" customHeight="1">
      <c r="A67" s="1328"/>
      <c r="B67" s="1328"/>
      <c r="C67" s="1328"/>
      <c r="D67" s="1328"/>
    </row>
    <row r="68" spans="1:4" ht="21.75" customHeight="1">
      <c r="A68" s="1328"/>
      <c r="B68" s="1328"/>
      <c r="C68" s="1328"/>
      <c r="D68" s="1328"/>
    </row>
    <row r="69" spans="1:4" ht="21.75" customHeight="1">
      <c r="A69" s="1328"/>
      <c r="B69" s="1328"/>
      <c r="C69" s="1328"/>
      <c r="D69" s="1328"/>
    </row>
    <row r="70" spans="1:4" ht="21.75" customHeight="1">
      <c r="A70" s="1328"/>
      <c r="B70" s="1328"/>
      <c r="C70" s="1328"/>
      <c r="D70" s="1328"/>
    </row>
    <row r="71" spans="1:4" ht="21.75" customHeight="1">
      <c r="A71" s="1328"/>
      <c r="B71" s="1328"/>
      <c r="C71" s="1328"/>
      <c r="D71" s="1328"/>
    </row>
    <row r="72" spans="1:4" ht="21.75" customHeight="1">
      <c r="A72" s="1328"/>
      <c r="B72" s="1328"/>
      <c r="C72" s="1328"/>
      <c r="D72" s="1328"/>
    </row>
    <row r="73" spans="1:4" ht="21.75" customHeight="1">
      <c r="A73" s="1328"/>
      <c r="B73" s="1328"/>
      <c r="C73" s="1328"/>
      <c r="D73" s="1328"/>
    </row>
    <row r="74" spans="1:4" ht="21.75" customHeight="1">
      <c r="A74" s="1328"/>
      <c r="B74" s="1328"/>
      <c r="C74" s="1328"/>
      <c r="D74" s="1328"/>
    </row>
    <row r="75" spans="1:4" ht="21.75" customHeight="1">
      <c r="A75" s="1328"/>
      <c r="B75" s="1328"/>
      <c r="C75" s="1328"/>
      <c r="D75" s="1328"/>
    </row>
    <row r="76" spans="1:4" ht="21.75" customHeight="1">
      <c r="A76" s="1328"/>
      <c r="B76" s="1328"/>
      <c r="C76" s="1328"/>
      <c r="D76" s="1328"/>
    </row>
    <row r="77" spans="1:4" ht="21.75" customHeight="1">
      <c r="A77" s="1328"/>
      <c r="B77" s="1328"/>
      <c r="C77" s="1328"/>
      <c r="D77" s="1328"/>
    </row>
    <row r="78" spans="1:4" ht="21.75" customHeight="1">
      <c r="A78" s="1328"/>
      <c r="B78" s="1328"/>
      <c r="C78" s="1328"/>
      <c r="D78" s="1328"/>
    </row>
    <row r="79" spans="1:4" ht="21.75" customHeight="1">
      <c r="A79" s="1328"/>
      <c r="B79" s="1328"/>
      <c r="C79" s="1328"/>
      <c r="D79" s="1328"/>
    </row>
    <row r="80" spans="1:4" ht="21.75" customHeight="1">
      <c r="A80" s="1328"/>
      <c r="B80" s="1328"/>
      <c r="C80" s="1328"/>
      <c r="D80" s="1328"/>
    </row>
    <row r="81" spans="1:4" ht="21.75" customHeight="1">
      <c r="A81" s="1328"/>
      <c r="B81" s="1328"/>
      <c r="C81" s="1328"/>
      <c r="D81" s="1328"/>
    </row>
    <row r="82" spans="1:4" ht="21.75" customHeight="1">
      <c r="A82" s="1328"/>
      <c r="B82" s="1328"/>
      <c r="C82" s="1328"/>
      <c r="D82" s="1328"/>
    </row>
    <row r="83" spans="1:4" ht="21.75" customHeight="1">
      <c r="A83" s="1328"/>
      <c r="B83" s="1328"/>
      <c r="C83" s="1328"/>
      <c r="D83" s="1328"/>
    </row>
    <row r="84" spans="1:4" ht="21.75" customHeight="1">
      <c r="A84" s="1328"/>
      <c r="B84" s="1328"/>
      <c r="C84" s="1328"/>
      <c r="D84" s="1328"/>
    </row>
    <row r="85" spans="1:4" ht="21.75" customHeight="1">
      <c r="A85" s="1328"/>
      <c r="B85" s="1328"/>
      <c r="C85" s="1328"/>
      <c r="D85" s="1328"/>
    </row>
    <row r="86" spans="1:4" ht="21.75" customHeight="1">
      <c r="A86" s="1328"/>
      <c r="B86" s="1328"/>
      <c r="C86" s="1328"/>
      <c r="D86" s="1328"/>
    </row>
    <row r="87" spans="1:4" ht="21.75" customHeight="1">
      <c r="A87" s="1328"/>
      <c r="B87" s="1328"/>
      <c r="C87" s="1328"/>
      <c r="D87" s="1328"/>
    </row>
    <row r="88" spans="1:4" ht="21.75" customHeight="1">
      <c r="A88" s="1328"/>
      <c r="B88" s="1328"/>
      <c r="C88" s="1328"/>
      <c r="D88" s="1328"/>
    </row>
    <row r="89" spans="1:4" ht="21.75" customHeight="1">
      <c r="A89" s="1328"/>
      <c r="B89" s="1328"/>
      <c r="C89" s="1328"/>
      <c r="D89" s="1328"/>
    </row>
    <row r="90" spans="1:4" ht="21.75" customHeight="1">
      <c r="A90" s="1328"/>
      <c r="B90" s="1328"/>
      <c r="C90" s="1328"/>
      <c r="D90" s="1328"/>
    </row>
    <row r="91" spans="1:4" ht="21.75" customHeight="1">
      <c r="A91" s="1328"/>
      <c r="B91" s="1328"/>
      <c r="C91" s="1328"/>
      <c r="D91" s="1328"/>
    </row>
    <row r="92" spans="1:4" ht="21.75" customHeight="1">
      <c r="A92" s="1328"/>
      <c r="B92" s="1328"/>
      <c r="C92" s="1328"/>
      <c r="D92" s="1328"/>
    </row>
    <row r="93" spans="1:4" ht="21.75" customHeight="1">
      <c r="A93" s="1328"/>
      <c r="B93" s="1328"/>
      <c r="C93" s="1328"/>
      <c r="D93" s="1328"/>
    </row>
    <row r="94" spans="1:4" ht="21.75" customHeight="1">
      <c r="A94" s="1328"/>
      <c r="B94" s="1328"/>
      <c r="C94" s="1328"/>
      <c r="D94" s="1328"/>
    </row>
    <row r="95" spans="1:4" ht="21.75" customHeight="1">
      <c r="A95" s="1328"/>
      <c r="B95" s="1328"/>
      <c r="C95" s="1328"/>
      <c r="D95" s="1328"/>
    </row>
    <row r="96" spans="1:4" ht="21.75" customHeight="1">
      <c r="A96" s="1328"/>
      <c r="B96" s="1328"/>
      <c r="C96" s="1328"/>
      <c r="D96" s="1328"/>
    </row>
    <row r="97" spans="1:4" ht="21.75" customHeight="1">
      <c r="A97" s="1328"/>
      <c r="B97" s="1328"/>
      <c r="C97" s="1328"/>
      <c r="D97" s="1328"/>
    </row>
    <row r="98" spans="1:4" ht="21.75" customHeight="1">
      <c r="A98" s="1328"/>
      <c r="B98" s="1328"/>
      <c r="C98" s="1328"/>
      <c r="D98" s="1328"/>
    </row>
    <row r="99" spans="1:4" ht="21.75" customHeight="1">
      <c r="A99" s="1328"/>
      <c r="B99" s="1328"/>
      <c r="C99" s="1328"/>
      <c r="D99" s="1328"/>
    </row>
    <row r="100" spans="1:4" ht="21.75" customHeight="1">
      <c r="A100" s="1328"/>
      <c r="B100" s="1328"/>
      <c r="C100" s="1328"/>
      <c r="D100" s="1328"/>
    </row>
    <row r="101" spans="1:4" ht="21.75" customHeight="1">
      <c r="A101" s="1328"/>
      <c r="B101" s="1328"/>
      <c r="C101" s="1328"/>
      <c r="D101" s="1328"/>
    </row>
    <row r="102" spans="1:4" ht="21.75" customHeight="1">
      <c r="A102" s="1328"/>
      <c r="B102" s="1328"/>
      <c r="C102" s="1328"/>
      <c r="D102" s="1328"/>
    </row>
    <row r="103" spans="1:4" ht="21.75" customHeight="1">
      <c r="A103" s="1328"/>
      <c r="B103" s="1328"/>
      <c r="C103" s="1328"/>
      <c r="D103" s="1328"/>
    </row>
    <row r="104" spans="1:4" ht="21.75" customHeight="1">
      <c r="A104" s="1328"/>
      <c r="B104" s="1328"/>
      <c r="C104" s="1328"/>
      <c r="D104" s="1328"/>
    </row>
    <row r="105" spans="1:4" ht="21.75" customHeight="1">
      <c r="A105" s="1328"/>
      <c r="B105" s="1328"/>
      <c r="C105" s="1328"/>
      <c r="D105" s="1328"/>
    </row>
    <row r="106" spans="1:4" ht="21.75" customHeight="1">
      <c r="A106" s="1328"/>
      <c r="B106" s="1328"/>
      <c r="C106" s="1328"/>
      <c r="D106" s="1328"/>
    </row>
    <row r="107" spans="1:4" ht="21.75" customHeight="1">
      <c r="A107" s="1328"/>
      <c r="B107" s="1328"/>
      <c r="C107" s="1328"/>
      <c r="D107" s="1328"/>
    </row>
    <row r="108" spans="1:4" ht="21.75" customHeight="1">
      <c r="A108" s="1328"/>
      <c r="B108" s="1328"/>
      <c r="C108" s="1328"/>
      <c r="D108" s="1328"/>
    </row>
    <row r="109" spans="1:4" ht="21.75" customHeight="1">
      <c r="A109" s="1328"/>
      <c r="B109" s="1328"/>
      <c r="C109" s="1328"/>
      <c r="D109" s="1328"/>
    </row>
    <row r="110" spans="1:4" ht="21.75" customHeight="1">
      <c r="A110" s="1328"/>
      <c r="B110" s="1328"/>
      <c r="C110" s="1328"/>
      <c r="D110" s="1328"/>
    </row>
    <row r="111" spans="1:4" ht="21.75" customHeight="1">
      <c r="A111" s="1328"/>
      <c r="B111" s="1328"/>
      <c r="C111" s="1328"/>
      <c r="D111" s="1328"/>
    </row>
    <row r="112" spans="1:4" ht="21.75" customHeight="1">
      <c r="A112" s="1328"/>
      <c r="B112" s="1328"/>
      <c r="C112" s="1328"/>
      <c r="D112" s="1328"/>
    </row>
    <row r="113" spans="1:4" ht="21.75" customHeight="1">
      <c r="A113" s="1328"/>
      <c r="B113" s="1328"/>
      <c r="C113" s="1328"/>
      <c r="D113" s="1328"/>
    </row>
    <row r="114" spans="1:4" ht="21.75" customHeight="1">
      <c r="A114" s="1328"/>
      <c r="B114" s="1328"/>
      <c r="C114" s="1328"/>
      <c r="D114" s="1328"/>
    </row>
    <row r="115" spans="1:4" ht="21.75" customHeight="1">
      <c r="A115" s="1328"/>
      <c r="B115" s="1328"/>
      <c r="C115" s="1328"/>
      <c r="D115" s="1328"/>
    </row>
    <row r="116" spans="1:4" ht="21.75" customHeight="1">
      <c r="A116" s="1328"/>
      <c r="B116" s="1328"/>
      <c r="C116" s="1328"/>
      <c r="D116" s="1328"/>
    </row>
    <row r="117" spans="1:4" ht="21.75" customHeight="1">
      <c r="A117" s="1328"/>
      <c r="B117" s="1328"/>
      <c r="C117" s="1328"/>
      <c r="D117" s="1328"/>
    </row>
    <row r="118" spans="1:4" ht="21.75" customHeight="1">
      <c r="A118" s="1328"/>
      <c r="B118" s="1328"/>
      <c r="C118" s="1328"/>
      <c r="D118" s="1328"/>
    </row>
    <row r="119" spans="1:4" ht="21.75" customHeight="1">
      <c r="A119" s="1328"/>
      <c r="B119" s="1328"/>
      <c r="C119" s="1328"/>
      <c r="D119" s="1328"/>
    </row>
    <row r="120" spans="1:4" ht="21.75" customHeight="1">
      <c r="A120" s="1328"/>
      <c r="B120" s="1328"/>
      <c r="C120" s="1328"/>
      <c r="D120" s="1328"/>
    </row>
    <row r="121" spans="1:4" ht="12.75">
      <c r="A121" s="1328"/>
      <c r="B121" s="1328"/>
      <c r="C121" s="1328"/>
      <c r="D121" s="1328"/>
    </row>
    <row r="122" spans="1:4" ht="12.75">
      <c r="A122" s="1328"/>
      <c r="B122" s="1328"/>
      <c r="C122" s="1328"/>
      <c r="D122" s="1328"/>
    </row>
    <row r="123" spans="1:4" ht="12.75">
      <c r="A123" s="1328"/>
      <c r="B123" s="1328"/>
      <c r="C123" s="1328"/>
      <c r="D123" s="1328"/>
    </row>
    <row r="124" spans="1:4" ht="12.75">
      <c r="A124" s="1328"/>
      <c r="B124" s="1328"/>
      <c r="C124" s="1328"/>
      <c r="D124" s="1328"/>
    </row>
    <row r="125" spans="1:4" ht="12.75">
      <c r="A125" s="1328"/>
      <c r="B125" s="1328"/>
      <c r="C125" s="1328"/>
      <c r="D125" s="1328"/>
    </row>
    <row r="126" spans="1:4" ht="12.75">
      <c r="A126" s="1328"/>
      <c r="B126" s="1328"/>
      <c r="C126" s="1328"/>
      <c r="D126" s="1328"/>
    </row>
    <row r="127" spans="1:4" ht="12.75">
      <c r="A127" s="1328"/>
      <c r="B127" s="1328"/>
      <c r="C127" s="1328"/>
      <c r="D127" s="1328"/>
    </row>
  </sheetData>
  <mergeCells count="167">
    <mergeCell ref="A48:S48"/>
    <mergeCell ref="A32:S32"/>
    <mergeCell ref="A42:S42"/>
    <mergeCell ref="A45:S45"/>
    <mergeCell ref="A46:S46"/>
    <mergeCell ref="A44:S44"/>
    <mergeCell ref="A36:S36"/>
    <mergeCell ref="A33:S33"/>
    <mergeCell ref="A35:S35"/>
    <mergeCell ref="A34:S34"/>
    <mergeCell ref="AA30:AE30"/>
    <mergeCell ref="AA31:AE31"/>
    <mergeCell ref="AF30:AJ30"/>
    <mergeCell ref="AF31:AJ31"/>
    <mergeCell ref="T44:U44"/>
    <mergeCell ref="V23:Z23"/>
    <mergeCell ref="V24:Z24"/>
    <mergeCell ref="V26:Z26"/>
    <mergeCell ref="V28:Z28"/>
    <mergeCell ref="V32:Z32"/>
    <mergeCell ref="T30:U30"/>
    <mergeCell ref="V30:Z30"/>
    <mergeCell ref="V31:Z31"/>
    <mergeCell ref="V42:Z42"/>
    <mergeCell ref="A3:AJ3"/>
    <mergeCell ref="A10:S11"/>
    <mergeCell ref="T10:U11"/>
    <mergeCell ref="AF9:AJ9"/>
    <mergeCell ref="AB8:AC8"/>
    <mergeCell ref="AE8:AH8"/>
    <mergeCell ref="U8:Z8"/>
    <mergeCell ref="P8:S8"/>
    <mergeCell ref="M8:N8"/>
    <mergeCell ref="AF10:AJ11"/>
    <mergeCell ref="V44:Z44"/>
    <mergeCell ref="V45:Z45"/>
    <mergeCell ref="A49:S49"/>
    <mergeCell ref="A37:S37"/>
    <mergeCell ref="A38:S38"/>
    <mergeCell ref="A39:S39"/>
    <mergeCell ref="A40:S40"/>
    <mergeCell ref="A47:S47"/>
    <mergeCell ref="A41:S41"/>
    <mergeCell ref="V46:Z46"/>
    <mergeCell ref="AF44:AJ44"/>
    <mergeCell ref="AF45:AJ45"/>
    <mergeCell ref="AA44:AE44"/>
    <mergeCell ref="AA45:AE45"/>
    <mergeCell ref="A25:S25"/>
    <mergeCell ref="A30:S30"/>
    <mergeCell ref="A26:S26"/>
    <mergeCell ref="A27:S27"/>
    <mergeCell ref="A28:S28"/>
    <mergeCell ref="A31:S31"/>
    <mergeCell ref="H8:K8"/>
    <mergeCell ref="A8:F8"/>
    <mergeCell ref="A43:S43"/>
    <mergeCell ref="A29:S29"/>
    <mergeCell ref="A13:S13"/>
    <mergeCell ref="A14:S14"/>
    <mergeCell ref="A15:S15"/>
    <mergeCell ref="A16:S16"/>
    <mergeCell ref="A17:S17"/>
    <mergeCell ref="A22:S22"/>
    <mergeCell ref="A18:S18"/>
    <mergeCell ref="A20:S20"/>
    <mergeCell ref="A21:S21"/>
    <mergeCell ref="A19:S19"/>
    <mergeCell ref="A24:S24"/>
    <mergeCell ref="A23:S23"/>
    <mergeCell ref="A50:S50"/>
    <mergeCell ref="V13:Z13"/>
    <mergeCell ref="V14:Z14"/>
    <mergeCell ref="V20:Z20"/>
    <mergeCell ref="V34:Z34"/>
    <mergeCell ref="V36:Z36"/>
    <mergeCell ref="V38:Z38"/>
    <mergeCell ref="V40:Z40"/>
    <mergeCell ref="AF20:AJ20"/>
    <mergeCell ref="AA14:AE14"/>
    <mergeCell ref="V16:Z16"/>
    <mergeCell ref="AA16:AE16"/>
    <mergeCell ref="V18:Z18"/>
    <mergeCell ref="AA18:AE18"/>
    <mergeCell ref="AF16:AJ16"/>
    <mergeCell ref="V17:Z17"/>
    <mergeCell ref="AA17:AE17"/>
    <mergeCell ref="AF17:AJ17"/>
    <mergeCell ref="AF14:AJ14"/>
    <mergeCell ref="V15:Z15"/>
    <mergeCell ref="AA15:AE15"/>
    <mergeCell ref="AF15:AJ15"/>
    <mergeCell ref="AA13:AE13"/>
    <mergeCell ref="AF13:AJ13"/>
    <mergeCell ref="V21:Z21"/>
    <mergeCell ref="AA21:AE21"/>
    <mergeCell ref="AF21:AJ21"/>
    <mergeCell ref="AF18:AJ18"/>
    <mergeCell ref="V19:Z19"/>
    <mergeCell ref="AA19:AE19"/>
    <mergeCell ref="AF19:AJ19"/>
    <mergeCell ref="AA20:AE20"/>
    <mergeCell ref="AA23:AE23"/>
    <mergeCell ref="AF23:AJ23"/>
    <mergeCell ref="V22:Z22"/>
    <mergeCell ref="AA22:AE22"/>
    <mergeCell ref="AF22:AJ22"/>
    <mergeCell ref="AA24:AE24"/>
    <mergeCell ref="AF24:AJ24"/>
    <mergeCell ref="V25:Z25"/>
    <mergeCell ref="AA25:AE25"/>
    <mergeCell ref="AF25:AJ25"/>
    <mergeCell ref="AA26:AE26"/>
    <mergeCell ref="AF26:AJ26"/>
    <mergeCell ref="V27:Z27"/>
    <mergeCell ref="AA27:AE27"/>
    <mergeCell ref="AF27:AJ27"/>
    <mergeCell ref="AA28:AE28"/>
    <mergeCell ref="AF28:AJ28"/>
    <mergeCell ref="V29:Z29"/>
    <mergeCell ref="AA29:AE29"/>
    <mergeCell ref="AF29:AJ29"/>
    <mergeCell ref="AA32:AE32"/>
    <mergeCell ref="AF32:AJ32"/>
    <mergeCell ref="V33:Z33"/>
    <mergeCell ref="AA33:AE33"/>
    <mergeCell ref="AF33:AJ33"/>
    <mergeCell ref="AA34:AE34"/>
    <mergeCell ref="AF34:AJ34"/>
    <mergeCell ref="V35:Z35"/>
    <mergeCell ref="AA35:AE35"/>
    <mergeCell ref="AF35:AJ35"/>
    <mergeCell ref="AA36:AE36"/>
    <mergeCell ref="AF36:AJ36"/>
    <mergeCell ref="V37:Z37"/>
    <mergeCell ref="AA37:AE37"/>
    <mergeCell ref="AF37:AJ37"/>
    <mergeCell ref="AA38:AE38"/>
    <mergeCell ref="AF38:AJ38"/>
    <mergeCell ref="V39:Z39"/>
    <mergeCell ref="AA39:AE39"/>
    <mergeCell ref="AF39:AJ39"/>
    <mergeCell ref="AA40:AE40"/>
    <mergeCell ref="AF40:AJ40"/>
    <mergeCell ref="V41:Z41"/>
    <mergeCell ref="AA41:AE41"/>
    <mergeCell ref="AF41:AJ41"/>
    <mergeCell ref="AA42:AE42"/>
    <mergeCell ref="AF42:AJ42"/>
    <mergeCell ref="V43:Z43"/>
    <mergeCell ref="AA43:AE43"/>
    <mergeCell ref="AF43:AJ43"/>
    <mergeCell ref="AA46:AE46"/>
    <mergeCell ref="AF46:AJ46"/>
    <mergeCell ref="V47:Z47"/>
    <mergeCell ref="AA47:AE47"/>
    <mergeCell ref="AF47:AJ47"/>
    <mergeCell ref="Y4:AJ4"/>
    <mergeCell ref="V50:Z50"/>
    <mergeCell ref="AA50:AE50"/>
    <mergeCell ref="AF50:AJ50"/>
    <mergeCell ref="V48:Z48"/>
    <mergeCell ref="AA48:AE48"/>
    <mergeCell ref="AF48:AJ48"/>
    <mergeCell ref="V49:Z49"/>
    <mergeCell ref="AA49:AE49"/>
    <mergeCell ref="AF49:AJ49"/>
  </mergeCells>
  <printOptions horizontalCentered="1"/>
  <pageMargins left="0.11811023622047245" right="0.07874015748031496" top="0.4724409448818898" bottom="0.28" header="0.2755905511811024" footer="0.14"/>
  <pageSetup fitToHeight="0"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9"/>
  <sheetViews>
    <sheetView view="pageBreakPreview" zoomScale="80" zoomScaleSheetLayoutView="80" workbookViewId="0" topLeftCell="A17">
      <selection activeCell="AW38" sqref="AW38:AZ38"/>
    </sheetView>
  </sheetViews>
  <sheetFormatPr defaultColWidth="9.140625" defaultRowHeight="12.75"/>
  <cols>
    <col min="1" max="6" width="3.28125" style="1329" customWidth="1"/>
    <col min="7" max="7" width="3.8515625" style="1329" customWidth="1"/>
    <col min="8" max="11" width="3.28125" style="1329" customWidth="1"/>
    <col min="12" max="12" width="3.8515625" style="1329" customWidth="1"/>
    <col min="13" max="14" width="3.28125" style="1329" customWidth="1"/>
    <col min="15" max="15" width="5.57421875" style="1329" customWidth="1"/>
    <col min="16" max="20" width="3.28125" style="1329" customWidth="1"/>
    <col min="21" max="21" width="1.7109375" style="1329" hidden="1" customWidth="1"/>
    <col min="22" max="55" width="3.28125" style="1329" customWidth="1"/>
    <col min="56" max="16384" width="9.140625" style="1329" customWidth="1"/>
  </cols>
  <sheetData>
    <row r="1" spans="51:52" ht="12.75">
      <c r="AY1" s="1330"/>
      <c r="AZ1" s="1330"/>
    </row>
    <row r="2" spans="51:52" ht="3" customHeight="1">
      <c r="AY2" s="1331"/>
      <c r="AZ2" s="1331"/>
    </row>
    <row r="3" spans="1:52" s="1334" customFormat="1" ht="20.25">
      <c r="A3" s="1332" t="s">
        <v>993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3"/>
      <c r="AJ3" s="1333"/>
      <c r="AK3" s="1333"/>
      <c r="AL3" s="1333"/>
      <c r="AM3" s="1333"/>
      <c r="AN3" s="1333"/>
      <c r="AO3" s="1333"/>
      <c r="AP3" s="1333"/>
      <c r="AQ3" s="1333"/>
      <c r="AR3" s="1333"/>
      <c r="AS3" s="1333"/>
      <c r="AT3" s="1333"/>
      <c r="AU3" s="1333"/>
      <c r="AV3" s="1333"/>
      <c r="AW3" s="1333"/>
      <c r="AX3" s="1333"/>
      <c r="AY3" s="1333"/>
      <c r="AZ3" s="1333"/>
    </row>
    <row r="4" spans="40:51" ht="31.5" customHeight="1">
      <c r="AN4" s="1335" t="s">
        <v>1476</v>
      </c>
      <c r="AO4" s="1335"/>
      <c r="AP4" s="1335"/>
      <c r="AQ4" s="1335"/>
      <c r="AR4" s="1335"/>
      <c r="AS4" s="1335"/>
      <c r="AT4" s="1335"/>
      <c r="AU4" s="1335"/>
      <c r="AV4" s="1335"/>
      <c r="AW4" s="1335"/>
      <c r="AX4" s="1335"/>
      <c r="AY4" s="1335"/>
    </row>
    <row r="5" spans="44:52" ht="12.75">
      <c r="AR5" s="1336" t="s">
        <v>1477</v>
      </c>
      <c r="AS5" s="1336"/>
      <c r="AT5" s="1336"/>
      <c r="AU5" s="1336"/>
      <c r="AV5" s="1336"/>
      <c r="AW5" s="1336"/>
      <c r="AX5" s="1336"/>
      <c r="AY5" s="1336"/>
      <c r="AZ5" s="1336"/>
    </row>
    <row r="6" ht="13.5" thickBot="1"/>
    <row r="7" spans="1:37" ht="15.75" customHeight="1" thickBot="1">
      <c r="A7" s="1337">
        <v>5</v>
      </c>
      <c r="B7" s="1338">
        <v>1</v>
      </c>
      <c r="C7" s="1338">
        <v>3</v>
      </c>
      <c r="D7" s="1338">
        <v>0</v>
      </c>
      <c r="E7" s="1338">
        <v>0</v>
      </c>
      <c r="F7" s="1339">
        <v>9</v>
      </c>
      <c r="H7" s="1337">
        <v>1</v>
      </c>
      <c r="I7" s="1338">
        <v>2</v>
      </c>
      <c r="J7" s="1338">
        <v>5</v>
      </c>
      <c r="K7" s="1339">
        <v>4</v>
      </c>
      <c r="M7" s="1337">
        <v>0</v>
      </c>
      <c r="N7" s="1339">
        <v>1</v>
      </c>
      <c r="O7" s="1330"/>
      <c r="P7" s="1337">
        <v>2</v>
      </c>
      <c r="Q7" s="1338">
        <v>8</v>
      </c>
      <c r="R7" s="1338">
        <v>0</v>
      </c>
      <c r="S7" s="1339">
        <v>0</v>
      </c>
      <c r="V7" s="1337">
        <v>8</v>
      </c>
      <c r="W7" s="1338">
        <v>4</v>
      </c>
      <c r="X7" s="1338">
        <v>1</v>
      </c>
      <c r="Y7" s="1338">
        <v>1</v>
      </c>
      <c r="Z7" s="1338">
        <v>0</v>
      </c>
      <c r="AA7" s="1339">
        <v>5</v>
      </c>
      <c r="AC7" s="1340">
        <v>2</v>
      </c>
      <c r="AD7" s="1341">
        <v>6</v>
      </c>
      <c r="AF7" s="1342">
        <v>2</v>
      </c>
      <c r="AG7" s="1343">
        <v>0</v>
      </c>
      <c r="AH7" s="1343">
        <v>0</v>
      </c>
      <c r="AI7" s="1344">
        <v>9</v>
      </c>
      <c r="AK7" s="1345">
        <v>3</v>
      </c>
    </row>
    <row r="8" spans="1:49" ht="25.5" customHeight="1">
      <c r="A8" s="1346" t="s">
        <v>1450</v>
      </c>
      <c r="B8" s="1346"/>
      <c r="C8" s="1346"/>
      <c r="D8" s="1346"/>
      <c r="E8" s="1346"/>
      <c r="F8" s="1346"/>
      <c r="G8" s="1347"/>
      <c r="H8" s="1346" t="s">
        <v>1451</v>
      </c>
      <c r="I8" s="1346"/>
      <c r="J8" s="1346"/>
      <c r="K8" s="1346"/>
      <c r="L8" s="1347"/>
      <c r="M8" s="1348" t="s">
        <v>1452</v>
      </c>
      <c r="N8" s="1348"/>
      <c r="O8" s="1347"/>
      <c r="P8" s="1348" t="s">
        <v>1260</v>
      </c>
      <c r="Q8" s="1348"/>
      <c r="R8" s="1348"/>
      <c r="S8" s="1348"/>
      <c r="T8" s="1347"/>
      <c r="V8" s="1346" t="s">
        <v>1454</v>
      </c>
      <c r="W8" s="1346"/>
      <c r="X8" s="1346"/>
      <c r="Y8" s="1346"/>
      <c r="Z8" s="1346"/>
      <c r="AA8" s="1346"/>
      <c r="AC8" s="1346" t="s">
        <v>1480</v>
      </c>
      <c r="AD8" s="1346"/>
      <c r="AF8" s="1346" t="s">
        <v>1481</v>
      </c>
      <c r="AG8" s="1346"/>
      <c r="AH8" s="1346"/>
      <c r="AI8" s="1346"/>
      <c r="AK8" s="1346" t="s">
        <v>1482</v>
      </c>
      <c r="AW8" s="1329" t="s">
        <v>1483</v>
      </c>
    </row>
    <row r="9" spans="1:52" ht="38.25" customHeight="1">
      <c r="A9" s="1349" t="s">
        <v>1484</v>
      </c>
      <c r="B9" s="1350"/>
      <c r="C9" s="1350"/>
      <c r="D9" s="1350"/>
      <c r="E9" s="1350"/>
      <c r="F9" s="1350"/>
      <c r="G9" s="1350"/>
      <c r="H9" s="1350"/>
      <c r="I9" s="1350"/>
      <c r="J9" s="1350"/>
      <c r="K9" s="1350"/>
      <c r="L9" s="1350"/>
      <c r="M9" s="1350"/>
      <c r="N9" s="1351"/>
      <c r="O9" s="1352" t="s">
        <v>1485</v>
      </c>
      <c r="P9" s="1353" t="s">
        <v>994</v>
      </c>
      <c r="Q9" s="1354"/>
      <c r="R9" s="1354"/>
      <c r="S9" s="1355"/>
      <c r="T9" s="1356"/>
      <c r="U9" s="1357"/>
      <c r="V9" s="1358"/>
      <c r="W9" s="1358"/>
      <c r="X9" s="1359"/>
      <c r="Y9" s="1358"/>
      <c r="Z9" s="1358"/>
      <c r="AA9" s="1358"/>
      <c r="AB9" s="1359"/>
      <c r="AC9" s="1358"/>
      <c r="AD9" s="1358"/>
      <c r="AE9" s="1358"/>
      <c r="AF9" s="1360"/>
      <c r="AG9" s="1361"/>
      <c r="AH9" s="1361"/>
      <c r="AI9" s="1361"/>
      <c r="AJ9" s="1360"/>
      <c r="AK9" s="1361"/>
      <c r="AL9" s="1361"/>
      <c r="AM9" s="1361"/>
      <c r="AN9" s="1360"/>
      <c r="AO9" s="1361"/>
      <c r="AP9" s="1361"/>
      <c r="AQ9" s="1361"/>
      <c r="AR9" s="1360"/>
      <c r="AS9" s="1361"/>
      <c r="AT9" s="1361"/>
      <c r="AU9" s="1361"/>
      <c r="AV9" s="1360"/>
      <c r="AW9" s="1361"/>
      <c r="AX9" s="1361"/>
      <c r="AY9" s="1361"/>
      <c r="AZ9" s="1360"/>
    </row>
    <row r="10" spans="1:52" ht="12.75">
      <c r="A10" s="1362"/>
      <c r="B10" s="1363"/>
      <c r="C10" s="1363"/>
      <c r="D10" s="1363"/>
      <c r="E10" s="1363"/>
      <c r="F10" s="1363"/>
      <c r="G10" s="1363"/>
      <c r="H10" s="1363"/>
      <c r="I10" s="1363"/>
      <c r="J10" s="1363"/>
      <c r="K10" s="1363"/>
      <c r="L10" s="1363"/>
      <c r="M10" s="1363"/>
      <c r="N10" s="1364"/>
      <c r="O10" s="1365"/>
      <c r="P10" s="1366"/>
      <c r="Q10" s="1367">
        <v>75</v>
      </c>
      <c r="R10" s="1368">
        <v>11</v>
      </c>
      <c r="S10" s="1369">
        <v>64</v>
      </c>
      <c r="T10" s="1370"/>
      <c r="U10" s="1370"/>
      <c r="V10" s="1367" t="s">
        <v>840</v>
      </c>
      <c r="W10" s="1367" t="s">
        <v>840</v>
      </c>
      <c r="X10" s="1371" t="s">
        <v>840</v>
      </c>
      <c r="Y10" s="1366"/>
      <c r="Z10" s="1367" t="s">
        <v>840</v>
      </c>
      <c r="AA10" s="1367" t="s">
        <v>840</v>
      </c>
      <c r="AB10" s="1371" t="s">
        <v>840</v>
      </c>
      <c r="AC10" s="1372"/>
      <c r="AD10" s="1367" t="s">
        <v>840</v>
      </c>
      <c r="AE10" s="1367" t="s">
        <v>840</v>
      </c>
      <c r="AF10" s="1371" t="s">
        <v>840</v>
      </c>
      <c r="AG10" s="1372"/>
      <c r="AH10" s="1367" t="s">
        <v>840</v>
      </c>
      <c r="AI10" s="1367" t="s">
        <v>840</v>
      </c>
      <c r="AJ10" s="1371" t="s">
        <v>840</v>
      </c>
      <c r="AK10" s="1372"/>
      <c r="AL10" s="1367" t="s">
        <v>840</v>
      </c>
      <c r="AM10" s="1367" t="s">
        <v>840</v>
      </c>
      <c r="AN10" s="1371" t="s">
        <v>840</v>
      </c>
      <c r="AO10" s="1372"/>
      <c r="AP10" s="1367" t="s">
        <v>840</v>
      </c>
      <c r="AQ10" s="1367" t="s">
        <v>840</v>
      </c>
      <c r="AR10" s="1371" t="s">
        <v>840</v>
      </c>
      <c r="AS10" s="1372"/>
      <c r="AT10" s="1367" t="s">
        <v>840</v>
      </c>
      <c r="AU10" s="1367" t="s">
        <v>840</v>
      </c>
      <c r="AV10" s="1371" t="s">
        <v>840</v>
      </c>
      <c r="AW10" s="1372"/>
      <c r="AX10" s="1367">
        <v>99</v>
      </c>
      <c r="AY10" s="1367">
        <v>99</v>
      </c>
      <c r="AZ10" s="1371">
        <v>99</v>
      </c>
    </row>
    <row r="11" spans="1:52" ht="12.75">
      <c r="A11" s="1373">
        <v>1</v>
      </c>
      <c r="B11" s="1374"/>
      <c r="C11" s="1374"/>
      <c r="D11" s="1374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6">
        <v>2</v>
      </c>
      <c r="P11" s="1375">
        <v>3</v>
      </c>
      <c r="Q11" s="1375"/>
      <c r="R11" s="1375"/>
      <c r="S11" s="1377"/>
      <c r="T11" s="1375">
        <v>4</v>
      </c>
      <c r="U11" s="1375"/>
      <c r="V11" s="1375"/>
      <c r="W11" s="1375"/>
      <c r="X11" s="1377"/>
      <c r="Y11" s="1375">
        <v>5</v>
      </c>
      <c r="Z11" s="1375"/>
      <c r="AA11" s="1375"/>
      <c r="AB11" s="1377"/>
      <c r="AC11" s="1375">
        <v>6</v>
      </c>
      <c r="AD11" s="1375"/>
      <c r="AE11" s="1375"/>
      <c r="AF11" s="1377"/>
      <c r="AG11" s="1375">
        <v>7</v>
      </c>
      <c r="AH11" s="1375"/>
      <c r="AI11" s="1375"/>
      <c r="AJ11" s="1377"/>
      <c r="AK11" s="1375">
        <v>8</v>
      </c>
      <c r="AL11" s="1375"/>
      <c r="AM11" s="1375"/>
      <c r="AN11" s="1377"/>
      <c r="AO11" s="1375">
        <v>9</v>
      </c>
      <c r="AP11" s="1375"/>
      <c r="AQ11" s="1375"/>
      <c r="AR11" s="1377"/>
      <c r="AS11" s="1375">
        <v>10</v>
      </c>
      <c r="AT11" s="1375"/>
      <c r="AU11" s="1375"/>
      <c r="AV11" s="1377"/>
      <c r="AW11" s="1375">
        <v>11</v>
      </c>
      <c r="AX11" s="1375"/>
      <c r="AY11" s="1375"/>
      <c r="AZ11" s="1377"/>
    </row>
    <row r="12" spans="1:52" ht="21.75" customHeight="1">
      <c r="A12" s="1378" t="s">
        <v>997</v>
      </c>
      <c r="B12" s="1379"/>
      <c r="C12" s="1379"/>
      <c r="D12" s="1379"/>
      <c r="E12" s="1379"/>
      <c r="F12" s="1379"/>
      <c r="G12" s="1379"/>
      <c r="H12" s="1379"/>
      <c r="I12" s="1379"/>
      <c r="J12" s="1379"/>
      <c r="K12" s="1379"/>
      <c r="L12" s="1379"/>
      <c r="M12" s="1379"/>
      <c r="N12" s="1380"/>
      <c r="O12" s="1381" t="s">
        <v>1491</v>
      </c>
      <c r="P12" s="1382">
        <v>26636</v>
      </c>
      <c r="Q12" s="1383"/>
      <c r="R12" s="1383"/>
      <c r="S12" s="1384"/>
      <c r="T12" s="1385"/>
      <c r="U12" s="1386"/>
      <c r="V12" s="1386"/>
      <c r="W12" s="1386"/>
      <c r="X12" s="1387"/>
      <c r="Y12" s="1382"/>
      <c r="Z12" s="1383"/>
      <c r="AA12" s="1383"/>
      <c r="AB12" s="1384"/>
      <c r="AC12" s="1382"/>
      <c r="AD12" s="1383"/>
      <c r="AE12" s="1383"/>
      <c r="AF12" s="1384"/>
      <c r="AG12" s="1382"/>
      <c r="AH12" s="1383"/>
      <c r="AI12" s="1383"/>
      <c r="AJ12" s="1384"/>
      <c r="AK12" s="1382"/>
      <c r="AL12" s="1383"/>
      <c r="AM12" s="1383"/>
      <c r="AN12" s="1384"/>
      <c r="AO12" s="1382"/>
      <c r="AP12" s="1383"/>
      <c r="AQ12" s="1383"/>
      <c r="AR12" s="1384"/>
      <c r="AS12" s="1382"/>
      <c r="AT12" s="1383"/>
      <c r="AU12" s="1383"/>
      <c r="AV12" s="1384"/>
      <c r="AW12" s="1382">
        <f aca="true" t="shared" si="0" ref="AW12:AW38">SUM(P12)</f>
        <v>26636</v>
      </c>
      <c r="AX12" s="1383"/>
      <c r="AY12" s="1383"/>
      <c r="AZ12" s="1384"/>
    </row>
    <row r="13" spans="1:52" ht="21.75" customHeight="1">
      <c r="A13" s="1378" t="s">
        <v>998</v>
      </c>
      <c r="B13" s="1379"/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80"/>
      <c r="O13" s="1381" t="s">
        <v>1493</v>
      </c>
      <c r="P13" s="1382">
        <v>6213</v>
      </c>
      <c r="Q13" s="1383"/>
      <c r="R13" s="1383"/>
      <c r="S13" s="1384"/>
      <c r="T13" s="1385"/>
      <c r="U13" s="1386"/>
      <c r="V13" s="1386"/>
      <c r="W13" s="1386"/>
      <c r="X13" s="1387"/>
      <c r="Y13" s="1382"/>
      <c r="Z13" s="1383"/>
      <c r="AA13" s="1383"/>
      <c r="AB13" s="1384"/>
      <c r="AC13" s="1382"/>
      <c r="AD13" s="1383"/>
      <c r="AE13" s="1383"/>
      <c r="AF13" s="1384"/>
      <c r="AG13" s="1382"/>
      <c r="AH13" s="1383"/>
      <c r="AI13" s="1383"/>
      <c r="AJ13" s="1384"/>
      <c r="AK13" s="1382"/>
      <c r="AL13" s="1383"/>
      <c r="AM13" s="1383"/>
      <c r="AN13" s="1384"/>
      <c r="AO13" s="1382"/>
      <c r="AP13" s="1383"/>
      <c r="AQ13" s="1383"/>
      <c r="AR13" s="1384"/>
      <c r="AS13" s="1382"/>
      <c r="AT13" s="1383"/>
      <c r="AU13" s="1383"/>
      <c r="AV13" s="1384"/>
      <c r="AW13" s="1382">
        <f t="shared" si="0"/>
        <v>6213</v>
      </c>
      <c r="AX13" s="1383"/>
      <c r="AY13" s="1383"/>
      <c r="AZ13" s="1384"/>
    </row>
    <row r="14" spans="1:52" ht="21.75" customHeight="1">
      <c r="A14" s="1378" t="s">
        <v>999</v>
      </c>
      <c r="B14" s="1379"/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80"/>
      <c r="O14" s="1381" t="s">
        <v>1495</v>
      </c>
      <c r="P14" s="1382">
        <v>15489</v>
      </c>
      <c r="Q14" s="1383"/>
      <c r="R14" s="1383"/>
      <c r="S14" s="1384"/>
      <c r="T14" s="1385"/>
      <c r="U14" s="1386"/>
      <c r="V14" s="1386"/>
      <c r="W14" s="1386"/>
      <c r="X14" s="1387"/>
      <c r="Y14" s="1382"/>
      <c r="Z14" s="1383"/>
      <c r="AA14" s="1383"/>
      <c r="AB14" s="1384"/>
      <c r="AC14" s="1382"/>
      <c r="AD14" s="1383"/>
      <c r="AE14" s="1383"/>
      <c r="AF14" s="1384"/>
      <c r="AG14" s="1382"/>
      <c r="AH14" s="1383"/>
      <c r="AI14" s="1383"/>
      <c r="AJ14" s="1384"/>
      <c r="AK14" s="1382"/>
      <c r="AL14" s="1383"/>
      <c r="AM14" s="1383"/>
      <c r="AN14" s="1384"/>
      <c r="AO14" s="1382"/>
      <c r="AP14" s="1383"/>
      <c r="AQ14" s="1383"/>
      <c r="AR14" s="1384"/>
      <c r="AS14" s="1382"/>
      <c r="AT14" s="1383"/>
      <c r="AU14" s="1383"/>
      <c r="AV14" s="1384"/>
      <c r="AW14" s="1382">
        <f t="shared" si="0"/>
        <v>15489</v>
      </c>
      <c r="AX14" s="1383"/>
      <c r="AY14" s="1383"/>
      <c r="AZ14" s="1384"/>
    </row>
    <row r="15" spans="1:52" ht="21.75" customHeight="1">
      <c r="A15" s="1378" t="s">
        <v>1000</v>
      </c>
      <c r="B15" s="1379"/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80"/>
      <c r="O15" s="1381" t="s">
        <v>1497</v>
      </c>
      <c r="P15" s="1382"/>
      <c r="Q15" s="1383"/>
      <c r="R15" s="1383"/>
      <c r="S15" s="1384"/>
      <c r="T15" s="1385"/>
      <c r="U15" s="1386"/>
      <c r="V15" s="1386"/>
      <c r="W15" s="1386"/>
      <c r="X15" s="1387"/>
      <c r="Y15" s="1382"/>
      <c r="Z15" s="1383"/>
      <c r="AA15" s="1383"/>
      <c r="AB15" s="1384"/>
      <c r="AC15" s="1382"/>
      <c r="AD15" s="1383"/>
      <c r="AE15" s="1383"/>
      <c r="AF15" s="1384"/>
      <c r="AG15" s="1382"/>
      <c r="AH15" s="1383"/>
      <c r="AI15" s="1383"/>
      <c r="AJ15" s="1384"/>
      <c r="AK15" s="1382"/>
      <c r="AL15" s="1383"/>
      <c r="AM15" s="1383"/>
      <c r="AN15" s="1384"/>
      <c r="AO15" s="1382"/>
      <c r="AP15" s="1383"/>
      <c r="AQ15" s="1383"/>
      <c r="AR15" s="1384"/>
      <c r="AS15" s="1382"/>
      <c r="AT15" s="1383"/>
      <c r="AU15" s="1383"/>
      <c r="AV15" s="1384"/>
      <c r="AW15" s="1382">
        <f t="shared" si="0"/>
        <v>0</v>
      </c>
      <c r="AX15" s="1383"/>
      <c r="AY15" s="1383"/>
      <c r="AZ15" s="1384"/>
    </row>
    <row r="16" spans="1:52" ht="24.75" customHeight="1">
      <c r="A16" s="1378" t="s">
        <v>1001</v>
      </c>
      <c r="B16" s="1379"/>
      <c r="C16" s="1379"/>
      <c r="D16" s="1379"/>
      <c r="E16" s="1379"/>
      <c r="F16" s="1379"/>
      <c r="G16" s="1379"/>
      <c r="H16" s="1379"/>
      <c r="I16" s="1379"/>
      <c r="J16" s="1379"/>
      <c r="K16" s="1379"/>
      <c r="L16" s="1379"/>
      <c r="M16" s="1379"/>
      <c r="N16" s="1380"/>
      <c r="O16" s="1381" t="s">
        <v>1499</v>
      </c>
      <c r="P16" s="1382"/>
      <c r="Q16" s="1383"/>
      <c r="R16" s="1383"/>
      <c r="S16" s="1384"/>
      <c r="T16" s="1385"/>
      <c r="U16" s="1386"/>
      <c r="V16" s="1386"/>
      <c r="W16" s="1386"/>
      <c r="X16" s="1387"/>
      <c r="Y16" s="1382"/>
      <c r="Z16" s="1383"/>
      <c r="AA16" s="1383"/>
      <c r="AB16" s="1384"/>
      <c r="AC16" s="1382"/>
      <c r="AD16" s="1383"/>
      <c r="AE16" s="1383"/>
      <c r="AF16" s="1384"/>
      <c r="AG16" s="1382"/>
      <c r="AH16" s="1383"/>
      <c r="AI16" s="1383"/>
      <c r="AJ16" s="1384"/>
      <c r="AK16" s="1382"/>
      <c r="AL16" s="1383"/>
      <c r="AM16" s="1383"/>
      <c r="AN16" s="1384"/>
      <c r="AO16" s="1382"/>
      <c r="AP16" s="1383"/>
      <c r="AQ16" s="1383"/>
      <c r="AR16" s="1384"/>
      <c r="AS16" s="1382"/>
      <c r="AT16" s="1383"/>
      <c r="AU16" s="1383"/>
      <c r="AV16" s="1384"/>
      <c r="AW16" s="1382">
        <f t="shared" si="0"/>
        <v>0</v>
      </c>
      <c r="AX16" s="1383"/>
      <c r="AY16" s="1383"/>
      <c r="AZ16" s="1384"/>
    </row>
    <row r="17" spans="1:52" ht="27" customHeight="1">
      <c r="A17" s="1388" t="s">
        <v>1002</v>
      </c>
      <c r="B17" s="1389"/>
      <c r="C17" s="1389"/>
      <c r="D17" s="1389"/>
      <c r="E17" s="1389"/>
      <c r="F17" s="1389"/>
      <c r="G17" s="1389"/>
      <c r="H17" s="1389"/>
      <c r="I17" s="1389"/>
      <c r="J17" s="1389"/>
      <c r="K17" s="1389"/>
      <c r="L17" s="1389"/>
      <c r="M17" s="1389"/>
      <c r="N17" s="1390"/>
      <c r="O17" s="1381" t="s">
        <v>1501</v>
      </c>
      <c r="P17" s="1382"/>
      <c r="Q17" s="1383"/>
      <c r="R17" s="1383"/>
      <c r="S17" s="1384"/>
      <c r="T17" s="1385"/>
      <c r="U17" s="1386"/>
      <c r="V17" s="1386"/>
      <c r="W17" s="1386"/>
      <c r="X17" s="1387"/>
      <c r="Y17" s="1382"/>
      <c r="Z17" s="1383"/>
      <c r="AA17" s="1383"/>
      <c r="AB17" s="1384"/>
      <c r="AC17" s="1382"/>
      <c r="AD17" s="1383"/>
      <c r="AE17" s="1383"/>
      <c r="AF17" s="1384"/>
      <c r="AG17" s="1382"/>
      <c r="AH17" s="1383"/>
      <c r="AI17" s="1383"/>
      <c r="AJ17" s="1384"/>
      <c r="AK17" s="1382"/>
      <c r="AL17" s="1383"/>
      <c r="AM17" s="1383"/>
      <c r="AN17" s="1384"/>
      <c r="AO17" s="1382"/>
      <c r="AP17" s="1383"/>
      <c r="AQ17" s="1383"/>
      <c r="AR17" s="1384"/>
      <c r="AS17" s="1382"/>
      <c r="AT17" s="1383"/>
      <c r="AU17" s="1383"/>
      <c r="AV17" s="1384"/>
      <c r="AW17" s="1382">
        <f t="shared" si="0"/>
        <v>0</v>
      </c>
      <c r="AX17" s="1383"/>
      <c r="AY17" s="1383"/>
      <c r="AZ17" s="1384"/>
    </row>
    <row r="18" spans="1:52" ht="21.75" customHeight="1">
      <c r="A18" s="1378" t="s">
        <v>1003</v>
      </c>
      <c r="B18" s="1379"/>
      <c r="C18" s="1379"/>
      <c r="D18" s="1379"/>
      <c r="E18" s="1379"/>
      <c r="F18" s="1379"/>
      <c r="G18" s="1379"/>
      <c r="H18" s="1379"/>
      <c r="I18" s="1379"/>
      <c r="J18" s="1379"/>
      <c r="K18" s="1379"/>
      <c r="L18" s="1379"/>
      <c r="M18" s="1379"/>
      <c r="N18" s="1380"/>
      <c r="O18" s="1381" t="s">
        <v>1503</v>
      </c>
      <c r="P18" s="1382">
        <v>1662</v>
      </c>
      <c r="Q18" s="1383"/>
      <c r="R18" s="1383"/>
      <c r="S18" s="1384"/>
      <c r="T18" s="1385"/>
      <c r="U18" s="1386"/>
      <c r="V18" s="1386"/>
      <c r="W18" s="1386"/>
      <c r="X18" s="1387"/>
      <c r="Y18" s="1382"/>
      <c r="Z18" s="1383"/>
      <c r="AA18" s="1383"/>
      <c r="AB18" s="1384"/>
      <c r="AC18" s="1382"/>
      <c r="AD18" s="1383"/>
      <c r="AE18" s="1383"/>
      <c r="AF18" s="1384"/>
      <c r="AG18" s="1382"/>
      <c r="AH18" s="1383"/>
      <c r="AI18" s="1383"/>
      <c r="AJ18" s="1384"/>
      <c r="AK18" s="1382"/>
      <c r="AL18" s="1383"/>
      <c r="AM18" s="1383"/>
      <c r="AN18" s="1384"/>
      <c r="AO18" s="1382"/>
      <c r="AP18" s="1383"/>
      <c r="AQ18" s="1383"/>
      <c r="AR18" s="1384"/>
      <c r="AS18" s="1382"/>
      <c r="AT18" s="1383"/>
      <c r="AU18" s="1383"/>
      <c r="AV18" s="1384"/>
      <c r="AW18" s="1382">
        <f t="shared" si="0"/>
        <v>1662</v>
      </c>
      <c r="AX18" s="1383"/>
      <c r="AY18" s="1383"/>
      <c r="AZ18" s="1384"/>
    </row>
    <row r="19" spans="1:52" ht="27" customHeight="1">
      <c r="A19" s="1388" t="s">
        <v>1004</v>
      </c>
      <c r="B19" s="1389"/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90"/>
      <c r="O19" s="1381" t="s">
        <v>1505</v>
      </c>
      <c r="P19" s="1382"/>
      <c r="Q19" s="1383"/>
      <c r="R19" s="1383"/>
      <c r="S19" s="1384"/>
      <c r="T19" s="1385"/>
      <c r="U19" s="1386"/>
      <c r="V19" s="1386"/>
      <c r="W19" s="1386"/>
      <c r="X19" s="1387"/>
      <c r="Y19" s="1382"/>
      <c r="Z19" s="1383"/>
      <c r="AA19" s="1383"/>
      <c r="AB19" s="1384"/>
      <c r="AC19" s="1382"/>
      <c r="AD19" s="1383"/>
      <c r="AE19" s="1383"/>
      <c r="AF19" s="1384"/>
      <c r="AG19" s="1382"/>
      <c r="AH19" s="1383"/>
      <c r="AI19" s="1383"/>
      <c r="AJ19" s="1384"/>
      <c r="AK19" s="1382"/>
      <c r="AL19" s="1383"/>
      <c r="AM19" s="1383"/>
      <c r="AN19" s="1384"/>
      <c r="AO19" s="1382"/>
      <c r="AP19" s="1383"/>
      <c r="AQ19" s="1383"/>
      <c r="AR19" s="1384"/>
      <c r="AS19" s="1382"/>
      <c r="AT19" s="1383"/>
      <c r="AU19" s="1383"/>
      <c r="AV19" s="1384"/>
      <c r="AW19" s="1382">
        <f t="shared" si="0"/>
        <v>0</v>
      </c>
      <c r="AX19" s="1383"/>
      <c r="AY19" s="1383"/>
      <c r="AZ19" s="1384"/>
    </row>
    <row r="20" spans="1:52" ht="21.75" customHeight="1">
      <c r="A20" s="1378" t="s">
        <v>1005</v>
      </c>
      <c r="B20" s="1391"/>
      <c r="C20" s="1391"/>
      <c r="D20" s="1391"/>
      <c r="E20" s="1391"/>
      <c r="F20" s="1391"/>
      <c r="G20" s="1391"/>
      <c r="H20" s="1391"/>
      <c r="I20" s="1391"/>
      <c r="J20" s="1391"/>
      <c r="K20" s="1391"/>
      <c r="L20" s="1391"/>
      <c r="M20" s="1391"/>
      <c r="N20" s="1392"/>
      <c r="O20" s="1381" t="s">
        <v>1507</v>
      </c>
      <c r="P20" s="1382"/>
      <c r="Q20" s="1383"/>
      <c r="R20" s="1383"/>
      <c r="S20" s="1384"/>
      <c r="T20" s="1385"/>
      <c r="U20" s="1386"/>
      <c r="V20" s="1386"/>
      <c r="W20" s="1386"/>
      <c r="X20" s="1387"/>
      <c r="Y20" s="1382"/>
      <c r="Z20" s="1383"/>
      <c r="AA20" s="1383"/>
      <c r="AB20" s="1384"/>
      <c r="AC20" s="1382"/>
      <c r="AD20" s="1383"/>
      <c r="AE20" s="1383"/>
      <c r="AF20" s="1384"/>
      <c r="AG20" s="1382"/>
      <c r="AH20" s="1383"/>
      <c r="AI20" s="1383"/>
      <c r="AJ20" s="1384"/>
      <c r="AK20" s="1382"/>
      <c r="AL20" s="1383"/>
      <c r="AM20" s="1383"/>
      <c r="AN20" s="1384"/>
      <c r="AO20" s="1382"/>
      <c r="AP20" s="1383"/>
      <c r="AQ20" s="1383"/>
      <c r="AR20" s="1384"/>
      <c r="AS20" s="1382"/>
      <c r="AT20" s="1383"/>
      <c r="AU20" s="1383"/>
      <c r="AV20" s="1384"/>
      <c r="AW20" s="1382">
        <f t="shared" si="0"/>
        <v>0</v>
      </c>
      <c r="AX20" s="1383"/>
      <c r="AY20" s="1383"/>
      <c r="AZ20" s="1384"/>
    </row>
    <row r="21" spans="1:52" ht="21.75" customHeight="1">
      <c r="A21" s="1378" t="s">
        <v>1006</v>
      </c>
      <c r="B21" s="1379"/>
      <c r="C21" s="1379"/>
      <c r="D21" s="1379"/>
      <c r="E21" s="1379"/>
      <c r="F21" s="1379"/>
      <c r="G21" s="1379"/>
      <c r="H21" s="1379"/>
      <c r="I21" s="1379"/>
      <c r="J21" s="1379"/>
      <c r="K21" s="1379"/>
      <c r="L21" s="1379"/>
      <c r="M21" s="1379"/>
      <c r="N21" s="1380"/>
      <c r="O21" s="1381" t="s">
        <v>1509</v>
      </c>
      <c r="P21" s="1382"/>
      <c r="Q21" s="1383"/>
      <c r="R21" s="1383"/>
      <c r="S21" s="1384"/>
      <c r="T21" s="1385"/>
      <c r="U21" s="1386"/>
      <c r="V21" s="1386"/>
      <c r="W21" s="1386"/>
      <c r="X21" s="1387"/>
      <c r="Y21" s="1382"/>
      <c r="Z21" s="1383"/>
      <c r="AA21" s="1383"/>
      <c r="AB21" s="1384"/>
      <c r="AC21" s="1382"/>
      <c r="AD21" s="1383"/>
      <c r="AE21" s="1383"/>
      <c r="AF21" s="1384"/>
      <c r="AG21" s="1382"/>
      <c r="AH21" s="1383"/>
      <c r="AI21" s="1383"/>
      <c r="AJ21" s="1384"/>
      <c r="AK21" s="1382"/>
      <c r="AL21" s="1383"/>
      <c r="AM21" s="1383"/>
      <c r="AN21" s="1384"/>
      <c r="AO21" s="1382"/>
      <c r="AP21" s="1383"/>
      <c r="AQ21" s="1383"/>
      <c r="AR21" s="1384"/>
      <c r="AS21" s="1382"/>
      <c r="AT21" s="1383"/>
      <c r="AU21" s="1383"/>
      <c r="AV21" s="1384"/>
      <c r="AW21" s="1382">
        <f t="shared" si="0"/>
        <v>0</v>
      </c>
      <c r="AX21" s="1383"/>
      <c r="AY21" s="1383"/>
      <c r="AZ21" s="1384"/>
    </row>
    <row r="22" spans="1:52" ht="21.75" customHeight="1">
      <c r="A22" s="1378" t="s">
        <v>1007</v>
      </c>
      <c r="B22" s="1379"/>
      <c r="C22" s="1379"/>
      <c r="D22" s="1379"/>
      <c r="E22" s="1379"/>
      <c r="F22" s="1379"/>
      <c r="G22" s="1379"/>
      <c r="H22" s="1379"/>
      <c r="I22" s="1379"/>
      <c r="J22" s="1379"/>
      <c r="K22" s="1379"/>
      <c r="L22" s="1379"/>
      <c r="M22" s="1379"/>
      <c r="N22" s="1380"/>
      <c r="O22" s="1381" t="s">
        <v>1511</v>
      </c>
      <c r="P22" s="1382"/>
      <c r="Q22" s="1383"/>
      <c r="R22" s="1383"/>
      <c r="S22" s="1384"/>
      <c r="T22" s="1385"/>
      <c r="U22" s="1386"/>
      <c r="V22" s="1386"/>
      <c r="W22" s="1386"/>
      <c r="X22" s="1387"/>
      <c r="Y22" s="1382"/>
      <c r="Z22" s="1383"/>
      <c r="AA22" s="1383"/>
      <c r="AB22" s="1384"/>
      <c r="AC22" s="1382"/>
      <c r="AD22" s="1383"/>
      <c r="AE22" s="1383"/>
      <c r="AF22" s="1384"/>
      <c r="AG22" s="1382"/>
      <c r="AH22" s="1383"/>
      <c r="AI22" s="1383"/>
      <c r="AJ22" s="1384"/>
      <c r="AK22" s="1382"/>
      <c r="AL22" s="1383"/>
      <c r="AM22" s="1383"/>
      <c r="AN22" s="1384"/>
      <c r="AO22" s="1382"/>
      <c r="AP22" s="1383"/>
      <c r="AQ22" s="1383"/>
      <c r="AR22" s="1384"/>
      <c r="AS22" s="1382"/>
      <c r="AT22" s="1383"/>
      <c r="AU22" s="1383"/>
      <c r="AV22" s="1384"/>
      <c r="AW22" s="1382">
        <f t="shared" si="0"/>
        <v>0</v>
      </c>
      <c r="AX22" s="1383"/>
      <c r="AY22" s="1383"/>
      <c r="AZ22" s="1384"/>
    </row>
    <row r="23" spans="1:52" ht="21.75" customHeight="1">
      <c r="A23" s="1378" t="s">
        <v>1008</v>
      </c>
      <c r="B23" s="1379"/>
      <c r="C23" s="1379"/>
      <c r="D23" s="1379"/>
      <c r="E23" s="1379"/>
      <c r="F23" s="1379"/>
      <c r="G23" s="1379"/>
      <c r="H23" s="1379"/>
      <c r="I23" s="1379"/>
      <c r="J23" s="1379"/>
      <c r="K23" s="1379"/>
      <c r="L23" s="1379"/>
      <c r="M23" s="1379"/>
      <c r="N23" s="1380"/>
      <c r="O23" s="1381" t="s">
        <v>1513</v>
      </c>
      <c r="P23" s="1382"/>
      <c r="Q23" s="1383"/>
      <c r="R23" s="1383"/>
      <c r="S23" s="1384"/>
      <c r="T23" s="1385"/>
      <c r="U23" s="1386"/>
      <c r="V23" s="1386"/>
      <c r="W23" s="1386"/>
      <c r="X23" s="1387"/>
      <c r="Y23" s="1382"/>
      <c r="Z23" s="1383"/>
      <c r="AA23" s="1383"/>
      <c r="AB23" s="1384"/>
      <c r="AC23" s="1382"/>
      <c r="AD23" s="1383"/>
      <c r="AE23" s="1383"/>
      <c r="AF23" s="1384"/>
      <c r="AG23" s="1382"/>
      <c r="AH23" s="1383"/>
      <c r="AI23" s="1383"/>
      <c r="AJ23" s="1384"/>
      <c r="AK23" s="1382"/>
      <c r="AL23" s="1383"/>
      <c r="AM23" s="1383"/>
      <c r="AN23" s="1384"/>
      <c r="AO23" s="1382"/>
      <c r="AP23" s="1383"/>
      <c r="AQ23" s="1383"/>
      <c r="AR23" s="1384"/>
      <c r="AS23" s="1382"/>
      <c r="AT23" s="1383"/>
      <c r="AU23" s="1383"/>
      <c r="AV23" s="1384"/>
      <c r="AW23" s="1382">
        <f t="shared" si="0"/>
        <v>0</v>
      </c>
      <c r="AX23" s="1383"/>
      <c r="AY23" s="1383"/>
      <c r="AZ23" s="1384"/>
    </row>
    <row r="24" spans="1:52" ht="21.75" customHeight="1">
      <c r="A24" s="1378" t="s">
        <v>1009</v>
      </c>
      <c r="B24" s="1379"/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80"/>
      <c r="O24" s="1381" t="s">
        <v>1515</v>
      </c>
      <c r="P24" s="1382"/>
      <c r="Q24" s="1383"/>
      <c r="R24" s="1383"/>
      <c r="S24" s="1384"/>
      <c r="T24" s="1385"/>
      <c r="U24" s="1386"/>
      <c r="V24" s="1386"/>
      <c r="W24" s="1386"/>
      <c r="X24" s="1387"/>
      <c r="Y24" s="1382"/>
      <c r="Z24" s="1383"/>
      <c r="AA24" s="1383"/>
      <c r="AB24" s="1384"/>
      <c r="AC24" s="1382"/>
      <c r="AD24" s="1383"/>
      <c r="AE24" s="1383"/>
      <c r="AF24" s="1384"/>
      <c r="AG24" s="1382"/>
      <c r="AH24" s="1383"/>
      <c r="AI24" s="1383"/>
      <c r="AJ24" s="1384"/>
      <c r="AK24" s="1382"/>
      <c r="AL24" s="1383"/>
      <c r="AM24" s="1383"/>
      <c r="AN24" s="1384"/>
      <c r="AO24" s="1382"/>
      <c r="AP24" s="1383"/>
      <c r="AQ24" s="1383"/>
      <c r="AR24" s="1384"/>
      <c r="AS24" s="1382"/>
      <c r="AT24" s="1383"/>
      <c r="AU24" s="1383"/>
      <c r="AV24" s="1384"/>
      <c r="AW24" s="1382">
        <f t="shared" si="0"/>
        <v>0</v>
      </c>
      <c r="AX24" s="1383"/>
      <c r="AY24" s="1383"/>
      <c r="AZ24" s="1384"/>
    </row>
    <row r="25" spans="1:52" ht="21.75" customHeight="1">
      <c r="A25" s="1393" t="s">
        <v>995</v>
      </c>
      <c r="B25" s="1379"/>
      <c r="C25" s="1379"/>
      <c r="D25" s="1379"/>
      <c r="E25" s="1379"/>
      <c r="F25" s="1379"/>
      <c r="G25" s="1379"/>
      <c r="H25" s="1379"/>
      <c r="I25" s="1379"/>
      <c r="J25" s="1379"/>
      <c r="K25" s="1379"/>
      <c r="L25" s="1379"/>
      <c r="M25" s="1379"/>
      <c r="N25" s="1380"/>
      <c r="O25" s="1394">
        <v>14</v>
      </c>
      <c r="P25" s="1395">
        <f>SUM(P12:S24)</f>
        <v>50000</v>
      </c>
      <c r="Q25" s="1396"/>
      <c r="R25" s="1396"/>
      <c r="S25" s="1397"/>
      <c r="T25" s="1398"/>
      <c r="U25" s="1386"/>
      <c r="V25" s="1386"/>
      <c r="W25" s="1386"/>
      <c r="X25" s="1387"/>
      <c r="Y25" s="1399"/>
      <c r="Z25" s="1386"/>
      <c r="AA25" s="1386"/>
      <c r="AB25" s="1387"/>
      <c r="AC25" s="1399"/>
      <c r="AD25" s="1386"/>
      <c r="AE25" s="1386"/>
      <c r="AF25" s="1387"/>
      <c r="AG25" s="1399"/>
      <c r="AH25" s="1386"/>
      <c r="AI25" s="1386"/>
      <c r="AJ25" s="1387"/>
      <c r="AK25" s="1399"/>
      <c r="AL25" s="1386"/>
      <c r="AM25" s="1386"/>
      <c r="AN25" s="1387"/>
      <c r="AO25" s="1399"/>
      <c r="AP25" s="1386"/>
      <c r="AQ25" s="1386"/>
      <c r="AR25" s="1387"/>
      <c r="AS25" s="1399"/>
      <c r="AT25" s="1386"/>
      <c r="AU25" s="1386"/>
      <c r="AV25" s="1387"/>
      <c r="AW25" s="1395">
        <f t="shared" si="0"/>
        <v>50000</v>
      </c>
      <c r="AX25" s="1396"/>
      <c r="AY25" s="1396"/>
      <c r="AZ25" s="1397"/>
    </row>
    <row r="26" spans="1:52" ht="21.75" customHeight="1">
      <c r="A26" s="1378" t="s">
        <v>1010</v>
      </c>
      <c r="B26" s="1379"/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80"/>
      <c r="O26" s="1381" t="s">
        <v>1519</v>
      </c>
      <c r="P26" s="1382"/>
      <c r="Q26" s="1383"/>
      <c r="R26" s="1383"/>
      <c r="S26" s="1384"/>
      <c r="T26" s="1385"/>
      <c r="U26" s="1386"/>
      <c r="V26" s="1386"/>
      <c r="W26" s="1386"/>
      <c r="X26" s="1387"/>
      <c r="Y26" s="1382"/>
      <c r="Z26" s="1383"/>
      <c r="AA26" s="1383"/>
      <c r="AB26" s="1384"/>
      <c r="AC26" s="1382"/>
      <c r="AD26" s="1383"/>
      <c r="AE26" s="1383"/>
      <c r="AF26" s="1384"/>
      <c r="AG26" s="1382"/>
      <c r="AH26" s="1383"/>
      <c r="AI26" s="1383"/>
      <c r="AJ26" s="1384"/>
      <c r="AK26" s="1382"/>
      <c r="AL26" s="1383"/>
      <c r="AM26" s="1383"/>
      <c r="AN26" s="1384"/>
      <c r="AO26" s="1382"/>
      <c r="AP26" s="1383"/>
      <c r="AQ26" s="1383"/>
      <c r="AR26" s="1384"/>
      <c r="AS26" s="1382"/>
      <c r="AT26" s="1383"/>
      <c r="AU26" s="1383"/>
      <c r="AV26" s="1384"/>
      <c r="AW26" s="1382">
        <f t="shared" si="0"/>
        <v>0</v>
      </c>
      <c r="AX26" s="1383"/>
      <c r="AY26" s="1383"/>
      <c r="AZ26" s="1384"/>
    </row>
    <row r="27" spans="1:52" ht="27" customHeight="1">
      <c r="A27" s="1388" t="s">
        <v>1011</v>
      </c>
      <c r="B27" s="1389"/>
      <c r="C27" s="1389"/>
      <c r="D27" s="1389"/>
      <c r="E27" s="1389"/>
      <c r="F27" s="1389"/>
      <c r="G27" s="1389"/>
      <c r="H27" s="1389"/>
      <c r="I27" s="1389"/>
      <c r="J27" s="1389"/>
      <c r="K27" s="1389"/>
      <c r="L27" s="1389"/>
      <c r="M27" s="1389"/>
      <c r="N27" s="1390"/>
      <c r="O27" s="1381" t="s">
        <v>1521</v>
      </c>
      <c r="P27" s="1382"/>
      <c r="Q27" s="1383"/>
      <c r="R27" s="1383"/>
      <c r="S27" s="1384"/>
      <c r="T27" s="1385"/>
      <c r="U27" s="1386"/>
      <c r="V27" s="1386"/>
      <c r="W27" s="1386"/>
      <c r="X27" s="1387"/>
      <c r="Y27" s="1382"/>
      <c r="Z27" s="1383"/>
      <c r="AA27" s="1383"/>
      <c r="AB27" s="1384"/>
      <c r="AC27" s="1382"/>
      <c r="AD27" s="1383"/>
      <c r="AE27" s="1383"/>
      <c r="AF27" s="1384"/>
      <c r="AG27" s="1382"/>
      <c r="AH27" s="1383"/>
      <c r="AI27" s="1383"/>
      <c r="AJ27" s="1384"/>
      <c r="AK27" s="1382"/>
      <c r="AL27" s="1383"/>
      <c r="AM27" s="1383"/>
      <c r="AN27" s="1384"/>
      <c r="AO27" s="1382"/>
      <c r="AP27" s="1383"/>
      <c r="AQ27" s="1383"/>
      <c r="AR27" s="1384"/>
      <c r="AS27" s="1382"/>
      <c r="AT27" s="1383"/>
      <c r="AU27" s="1383"/>
      <c r="AV27" s="1384"/>
      <c r="AW27" s="1382">
        <f t="shared" si="0"/>
        <v>0</v>
      </c>
      <c r="AX27" s="1383"/>
      <c r="AY27" s="1383"/>
      <c r="AZ27" s="1384"/>
    </row>
    <row r="28" spans="1:52" ht="21.75" customHeight="1">
      <c r="A28" s="1378" t="s">
        <v>1012</v>
      </c>
      <c r="B28" s="1379"/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80"/>
      <c r="O28" s="1381" t="s">
        <v>1581</v>
      </c>
      <c r="P28" s="1382">
        <v>43600</v>
      </c>
      <c r="Q28" s="1383"/>
      <c r="R28" s="1383"/>
      <c r="S28" s="1384"/>
      <c r="T28" s="1385"/>
      <c r="U28" s="1386"/>
      <c r="V28" s="1386"/>
      <c r="W28" s="1386"/>
      <c r="X28" s="1387"/>
      <c r="Y28" s="1382"/>
      <c r="Z28" s="1383"/>
      <c r="AA28" s="1383"/>
      <c r="AB28" s="1384"/>
      <c r="AC28" s="1382"/>
      <c r="AD28" s="1383"/>
      <c r="AE28" s="1383"/>
      <c r="AF28" s="1384"/>
      <c r="AG28" s="1382"/>
      <c r="AH28" s="1383"/>
      <c r="AI28" s="1383"/>
      <c r="AJ28" s="1384"/>
      <c r="AK28" s="1382"/>
      <c r="AL28" s="1383"/>
      <c r="AM28" s="1383"/>
      <c r="AN28" s="1384"/>
      <c r="AO28" s="1382"/>
      <c r="AP28" s="1383"/>
      <c r="AQ28" s="1383"/>
      <c r="AR28" s="1384"/>
      <c r="AS28" s="1382"/>
      <c r="AT28" s="1383"/>
      <c r="AU28" s="1383"/>
      <c r="AV28" s="1384"/>
      <c r="AW28" s="1382">
        <f t="shared" si="0"/>
        <v>43600</v>
      </c>
      <c r="AX28" s="1383"/>
      <c r="AY28" s="1383"/>
      <c r="AZ28" s="1384"/>
    </row>
    <row r="29" spans="1:52" ht="21.75" customHeight="1">
      <c r="A29" s="1378" t="s">
        <v>1013</v>
      </c>
      <c r="B29" s="1379"/>
      <c r="C29" s="1379"/>
      <c r="D29" s="1379"/>
      <c r="E29" s="1379"/>
      <c r="F29" s="1379"/>
      <c r="G29" s="1379"/>
      <c r="H29" s="1379"/>
      <c r="I29" s="1379"/>
      <c r="J29" s="1379"/>
      <c r="K29" s="1379"/>
      <c r="L29" s="1379"/>
      <c r="M29" s="1379"/>
      <c r="N29" s="1380"/>
      <c r="O29" s="1381" t="s">
        <v>1583</v>
      </c>
      <c r="P29" s="1382"/>
      <c r="Q29" s="1383"/>
      <c r="R29" s="1383"/>
      <c r="S29" s="1384"/>
      <c r="T29" s="1385"/>
      <c r="U29" s="1386"/>
      <c r="V29" s="1386"/>
      <c r="W29" s="1386"/>
      <c r="X29" s="1387"/>
      <c r="Y29" s="1382"/>
      <c r="Z29" s="1383"/>
      <c r="AA29" s="1383"/>
      <c r="AB29" s="1384"/>
      <c r="AC29" s="1382"/>
      <c r="AD29" s="1383"/>
      <c r="AE29" s="1383"/>
      <c r="AF29" s="1384"/>
      <c r="AG29" s="1382"/>
      <c r="AH29" s="1383"/>
      <c r="AI29" s="1383"/>
      <c r="AJ29" s="1384"/>
      <c r="AK29" s="1382"/>
      <c r="AL29" s="1383"/>
      <c r="AM29" s="1383"/>
      <c r="AN29" s="1384"/>
      <c r="AO29" s="1382"/>
      <c r="AP29" s="1383"/>
      <c r="AQ29" s="1383"/>
      <c r="AR29" s="1384"/>
      <c r="AS29" s="1382"/>
      <c r="AT29" s="1383"/>
      <c r="AU29" s="1383"/>
      <c r="AV29" s="1384"/>
      <c r="AW29" s="1382">
        <f t="shared" si="0"/>
        <v>0</v>
      </c>
      <c r="AX29" s="1383"/>
      <c r="AY29" s="1383"/>
      <c r="AZ29" s="1384"/>
    </row>
    <row r="30" spans="1:52" ht="27" customHeight="1">
      <c r="A30" s="1388" t="s">
        <v>1014</v>
      </c>
      <c r="B30" s="1389"/>
      <c r="C30" s="1389"/>
      <c r="D30" s="1389"/>
      <c r="E30" s="1389"/>
      <c r="F30" s="1389"/>
      <c r="G30" s="1389"/>
      <c r="H30" s="1389"/>
      <c r="I30" s="1389"/>
      <c r="J30" s="1389"/>
      <c r="K30" s="1389"/>
      <c r="L30" s="1389"/>
      <c r="M30" s="1389"/>
      <c r="N30" s="1390"/>
      <c r="O30" s="1381">
        <v>19</v>
      </c>
      <c r="P30" s="1382"/>
      <c r="Q30" s="1383"/>
      <c r="R30" s="1383"/>
      <c r="S30" s="1384"/>
      <c r="T30" s="1385"/>
      <c r="U30" s="1386"/>
      <c r="V30" s="1386"/>
      <c r="W30" s="1386"/>
      <c r="X30" s="1387"/>
      <c r="Y30" s="1382"/>
      <c r="Z30" s="1383"/>
      <c r="AA30" s="1383"/>
      <c r="AB30" s="1384"/>
      <c r="AC30" s="1382"/>
      <c r="AD30" s="1383"/>
      <c r="AE30" s="1383"/>
      <c r="AF30" s="1384"/>
      <c r="AG30" s="1382"/>
      <c r="AH30" s="1383"/>
      <c r="AI30" s="1383"/>
      <c r="AJ30" s="1384"/>
      <c r="AK30" s="1382"/>
      <c r="AL30" s="1383"/>
      <c r="AM30" s="1383"/>
      <c r="AN30" s="1384"/>
      <c r="AO30" s="1382"/>
      <c r="AP30" s="1383"/>
      <c r="AQ30" s="1383"/>
      <c r="AR30" s="1384"/>
      <c r="AS30" s="1382"/>
      <c r="AT30" s="1383"/>
      <c r="AU30" s="1383"/>
      <c r="AV30" s="1384"/>
      <c r="AW30" s="1382">
        <f t="shared" si="0"/>
        <v>0</v>
      </c>
      <c r="AX30" s="1383"/>
      <c r="AY30" s="1383"/>
      <c r="AZ30" s="1384"/>
    </row>
    <row r="31" spans="1:52" ht="27" customHeight="1">
      <c r="A31" s="1388" t="s">
        <v>1015</v>
      </c>
      <c r="B31" s="1389"/>
      <c r="C31" s="1389"/>
      <c r="D31" s="1389"/>
      <c r="E31" s="1389"/>
      <c r="F31" s="1389"/>
      <c r="G31" s="1389"/>
      <c r="H31" s="1389"/>
      <c r="I31" s="1389"/>
      <c r="J31" s="1389"/>
      <c r="K31" s="1389"/>
      <c r="L31" s="1389"/>
      <c r="M31" s="1389"/>
      <c r="N31" s="1390"/>
      <c r="O31" s="1381">
        <v>20</v>
      </c>
      <c r="P31" s="1382"/>
      <c r="Q31" s="1383"/>
      <c r="R31" s="1383"/>
      <c r="S31" s="1384"/>
      <c r="T31" s="1385"/>
      <c r="U31" s="1386"/>
      <c r="V31" s="1386"/>
      <c r="W31" s="1386"/>
      <c r="X31" s="1387"/>
      <c r="Y31" s="1382"/>
      <c r="Z31" s="1383"/>
      <c r="AA31" s="1383"/>
      <c r="AB31" s="1384"/>
      <c r="AC31" s="1382"/>
      <c r="AD31" s="1383"/>
      <c r="AE31" s="1383"/>
      <c r="AF31" s="1384"/>
      <c r="AG31" s="1382"/>
      <c r="AH31" s="1383"/>
      <c r="AI31" s="1383"/>
      <c r="AJ31" s="1384"/>
      <c r="AK31" s="1382"/>
      <c r="AL31" s="1383"/>
      <c r="AM31" s="1383"/>
      <c r="AN31" s="1384"/>
      <c r="AO31" s="1382"/>
      <c r="AP31" s="1383"/>
      <c r="AQ31" s="1383"/>
      <c r="AR31" s="1384"/>
      <c r="AS31" s="1382"/>
      <c r="AT31" s="1383"/>
      <c r="AU31" s="1383"/>
      <c r="AV31" s="1384"/>
      <c r="AW31" s="1382">
        <f t="shared" si="0"/>
        <v>0</v>
      </c>
      <c r="AX31" s="1383"/>
      <c r="AY31" s="1383"/>
      <c r="AZ31" s="1384"/>
    </row>
    <row r="32" spans="1:52" ht="27" customHeight="1">
      <c r="A32" s="1388" t="s">
        <v>1016</v>
      </c>
      <c r="B32" s="1389"/>
      <c r="C32" s="1389"/>
      <c r="D32" s="1389"/>
      <c r="E32" s="1389"/>
      <c r="F32" s="1389"/>
      <c r="G32" s="1389"/>
      <c r="H32" s="1389"/>
      <c r="I32" s="1389"/>
      <c r="J32" s="1389"/>
      <c r="K32" s="1389"/>
      <c r="L32" s="1389"/>
      <c r="M32" s="1389"/>
      <c r="N32" s="1390"/>
      <c r="O32" s="1381">
        <v>21</v>
      </c>
      <c r="P32" s="1382"/>
      <c r="Q32" s="1383"/>
      <c r="R32" s="1383"/>
      <c r="S32" s="1384"/>
      <c r="T32" s="1385"/>
      <c r="U32" s="1386"/>
      <c r="V32" s="1386"/>
      <c r="W32" s="1386"/>
      <c r="X32" s="1387"/>
      <c r="Y32" s="1382"/>
      <c r="Z32" s="1383"/>
      <c r="AA32" s="1383"/>
      <c r="AB32" s="1384"/>
      <c r="AC32" s="1382"/>
      <c r="AD32" s="1383"/>
      <c r="AE32" s="1383"/>
      <c r="AF32" s="1384"/>
      <c r="AG32" s="1382"/>
      <c r="AH32" s="1383"/>
      <c r="AI32" s="1383"/>
      <c r="AJ32" s="1384"/>
      <c r="AK32" s="1382"/>
      <c r="AL32" s="1383"/>
      <c r="AM32" s="1383"/>
      <c r="AN32" s="1384"/>
      <c r="AO32" s="1382"/>
      <c r="AP32" s="1383"/>
      <c r="AQ32" s="1383"/>
      <c r="AR32" s="1384"/>
      <c r="AS32" s="1382"/>
      <c r="AT32" s="1383"/>
      <c r="AU32" s="1383"/>
      <c r="AV32" s="1384"/>
      <c r="AW32" s="1382">
        <f t="shared" si="0"/>
        <v>0</v>
      </c>
      <c r="AX32" s="1383"/>
      <c r="AY32" s="1383"/>
      <c r="AZ32" s="1384"/>
    </row>
    <row r="33" spans="1:52" ht="21.75" customHeight="1">
      <c r="A33" s="1378" t="s">
        <v>1017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80"/>
      <c r="O33" s="1381" t="s">
        <v>1591</v>
      </c>
      <c r="P33" s="1382"/>
      <c r="Q33" s="1383"/>
      <c r="R33" s="1383"/>
      <c r="S33" s="1384"/>
      <c r="T33" s="1385"/>
      <c r="U33" s="1386"/>
      <c r="V33" s="1386"/>
      <c r="W33" s="1386"/>
      <c r="X33" s="1387"/>
      <c r="Y33" s="1382"/>
      <c r="Z33" s="1383"/>
      <c r="AA33" s="1383"/>
      <c r="AB33" s="1384"/>
      <c r="AC33" s="1382"/>
      <c r="AD33" s="1383"/>
      <c r="AE33" s="1383"/>
      <c r="AF33" s="1384"/>
      <c r="AG33" s="1382"/>
      <c r="AH33" s="1383"/>
      <c r="AI33" s="1383"/>
      <c r="AJ33" s="1384"/>
      <c r="AK33" s="1382"/>
      <c r="AL33" s="1383"/>
      <c r="AM33" s="1383"/>
      <c r="AN33" s="1384"/>
      <c r="AO33" s="1382"/>
      <c r="AP33" s="1383"/>
      <c r="AQ33" s="1383"/>
      <c r="AR33" s="1384"/>
      <c r="AS33" s="1382"/>
      <c r="AT33" s="1383"/>
      <c r="AU33" s="1383"/>
      <c r="AV33" s="1384"/>
      <c r="AW33" s="1382">
        <f t="shared" si="0"/>
        <v>0</v>
      </c>
      <c r="AX33" s="1383"/>
      <c r="AY33" s="1383"/>
      <c r="AZ33" s="1384"/>
    </row>
    <row r="34" spans="1:52" ht="21.75" customHeight="1">
      <c r="A34" s="1378" t="s">
        <v>1018</v>
      </c>
      <c r="B34" s="1379"/>
      <c r="C34" s="1379"/>
      <c r="D34" s="1379"/>
      <c r="E34" s="1379"/>
      <c r="F34" s="1379"/>
      <c r="G34" s="1379"/>
      <c r="H34" s="1379"/>
      <c r="I34" s="1379"/>
      <c r="J34" s="1379"/>
      <c r="K34" s="1379"/>
      <c r="L34" s="1379"/>
      <c r="M34" s="1379"/>
      <c r="N34" s="1380"/>
      <c r="O34" s="1381" t="s">
        <v>1594</v>
      </c>
      <c r="P34" s="1382">
        <v>6400</v>
      </c>
      <c r="Q34" s="1383"/>
      <c r="R34" s="1383"/>
      <c r="S34" s="1384"/>
      <c r="T34" s="1385"/>
      <c r="U34" s="1386"/>
      <c r="V34" s="1386"/>
      <c r="W34" s="1386"/>
      <c r="X34" s="1387"/>
      <c r="Y34" s="1382"/>
      <c r="Z34" s="1383"/>
      <c r="AA34" s="1383"/>
      <c r="AB34" s="1384"/>
      <c r="AC34" s="1382"/>
      <c r="AD34" s="1383"/>
      <c r="AE34" s="1383"/>
      <c r="AF34" s="1384"/>
      <c r="AG34" s="1382"/>
      <c r="AH34" s="1383"/>
      <c r="AI34" s="1383"/>
      <c r="AJ34" s="1384"/>
      <c r="AK34" s="1382"/>
      <c r="AL34" s="1383"/>
      <c r="AM34" s="1383"/>
      <c r="AN34" s="1384"/>
      <c r="AO34" s="1382"/>
      <c r="AP34" s="1383"/>
      <c r="AQ34" s="1383"/>
      <c r="AR34" s="1384"/>
      <c r="AS34" s="1382"/>
      <c r="AT34" s="1383"/>
      <c r="AU34" s="1383"/>
      <c r="AV34" s="1384"/>
      <c r="AW34" s="1382">
        <f t="shared" si="0"/>
        <v>6400</v>
      </c>
      <c r="AX34" s="1383"/>
      <c r="AY34" s="1383"/>
      <c r="AZ34" s="1384"/>
    </row>
    <row r="35" spans="1:52" ht="21.75" customHeight="1">
      <c r="A35" s="1378" t="s">
        <v>1019</v>
      </c>
      <c r="B35" s="1379"/>
      <c r="C35" s="1379"/>
      <c r="D35" s="1379"/>
      <c r="E35" s="1379"/>
      <c r="F35" s="1379"/>
      <c r="G35" s="1379"/>
      <c r="H35" s="1379"/>
      <c r="I35" s="1379"/>
      <c r="J35" s="1379"/>
      <c r="K35" s="1379"/>
      <c r="L35" s="1379"/>
      <c r="M35" s="1379"/>
      <c r="N35" s="1380"/>
      <c r="O35" s="1381" t="s">
        <v>1596</v>
      </c>
      <c r="P35" s="1382"/>
      <c r="Q35" s="1383"/>
      <c r="R35" s="1383"/>
      <c r="S35" s="1384"/>
      <c r="T35" s="1385"/>
      <c r="U35" s="1386"/>
      <c r="V35" s="1386"/>
      <c r="W35" s="1386"/>
      <c r="X35" s="1387"/>
      <c r="Y35" s="1382"/>
      <c r="Z35" s="1383"/>
      <c r="AA35" s="1383"/>
      <c r="AB35" s="1384"/>
      <c r="AC35" s="1382"/>
      <c r="AD35" s="1383"/>
      <c r="AE35" s="1383"/>
      <c r="AF35" s="1384"/>
      <c r="AG35" s="1382"/>
      <c r="AH35" s="1383"/>
      <c r="AI35" s="1383"/>
      <c r="AJ35" s="1384"/>
      <c r="AK35" s="1382"/>
      <c r="AL35" s="1383"/>
      <c r="AM35" s="1383"/>
      <c r="AN35" s="1384"/>
      <c r="AO35" s="1382"/>
      <c r="AP35" s="1383"/>
      <c r="AQ35" s="1383"/>
      <c r="AR35" s="1384"/>
      <c r="AS35" s="1382"/>
      <c r="AT35" s="1383"/>
      <c r="AU35" s="1383"/>
      <c r="AV35" s="1384"/>
      <c r="AW35" s="1382">
        <f t="shared" si="0"/>
        <v>0</v>
      </c>
      <c r="AX35" s="1383"/>
      <c r="AY35" s="1383"/>
      <c r="AZ35" s="1384"/>
    </row>
    <row r="36" spans="1:52" ht="21.75" customHeight="1">
      <c r="A36" s="1378" t="s">
        <v>1020</v>
      </c>
      <c r="B36" s="1379"/>
      <c r="C36" s="1379"/>
      <c r="D36" s="1379"/>
      <c r="E36" s="1379"/>
      <c r="F36" s="1379"/>
      <c r="G36" s="1379"/>
      <c r="H36" s="1379"/>
      <c r="I36" s="1379"/>
      <c r="J36" s="1379"/>
      <c r="K36" s="1379"/>
      <c r="L36" s="1379"/>
      <c r="M36" s="1379"/>
      <c r="N36" s="1380"/>
      <c r="O36" s="1381">
        <v>25</v>
      </c>
      <c r="P36" s="1382"/>
      <c r="Q36" s="1383"/>
      <c r="R36" s="1383"/>
      <c r="S36" s="1384"/>
      <c r="T36" s="1385"/>
      <c r="U36" s="1386"/>
      <c r="V36" s="1386"/>
      <c r="W36" s="1386"/>
      <c r="X36" s="1387"/>
      <c r="Y36" s="1382"/>
      <c r="Z36" s="1383"/>
      <c r="AA36" s="1383"/>
      <c r="AB36" s="1384"/>
      <c r="AC36" s="1382"/>
      <c r="AD36" s="1383"/>
      <c r="AE36" s="1383"/>
      <c r="AF36" s="1384"/>
      <c r="AG36" s="1382"/>
      <c r="AH36" s="1383"/>
      <c r="AI36" s="1383"/>
      <c r="AJ36" s="1384"/>
      <c r="AK36" s="1382"/>
      <c r="AL36" s="1383"/>
      <c r="AM36" s="1383"/>
      <c r="AN36" s="1384"/>
      <c r="AO36" s="1382"/>
      <c r="AP36" s="1383"/>
      <c r="AQ36" s="1383"/>
      <c r="AR36" s="1384"/>
      <c r="AS36" s="1382"/>
      <c r="AT36" s="1383"/>
      <c r="AU36" s="1383"/>
      <c r="AV36" s="1384"/>
      <c r="AW36" s="1382">
        <f t="shared" si="0"/>
        <v>0</v>
      </c>
      <c r="AX36" s="1383"/>
      <c r="AY36" s="1383"/>
      <c r="AZ36" s="1384"/>
    </row>
    <row r="37" spans="1:52" ht="21.75" customHeight="1">
      <c r="A37" s="1378" t="s">
        <v>1021</v>
      </c>
      <c r="B37" s="1379"/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80"/>
      <c r="O37" s="1381">
        <v>26</v>
      </c>
      <c r="P37" s="1382"/>
      <c r="Q37" s="1383"/>
      <c r="R37" s="1383"/>
      <c r="S37" s="1384"/>
      <c r="T37" s="1385"/>
      <c r="U37" s="1386"/>
      <c r="V37" s="1386"/>
      <c r="W37" s="1386"/>
      <c r="X37" s="1387"/>
      <c r="Y37" s="1382"/>
      <c r="Z37" s="1383"/>
      <c r="AA37" s="1383"/>
      <c r="AB37" s="1384"/>
      <c r="AC37" s="1382"/>
      <c r="AD37" s="1383"/>
      <c r="AE37" s="1383"/>
      <c r="AF37" s="1384"/>
      <c r="AG37" s="1382"/>
      <c r="AH37" s="1383"/>
      <c r="AI37" s="1383"/>
      <c r="AJ37" s="1384"/>
      <c r="AK37" s="1382"/>
      <c r="AL37" s="1383"/>
      <c r="AM37" s="1383"/>
      <c r="AN37" s="1384"/>
      <c r="AO37" s="1382"/>
      <c r="AP37" s="1383"/>
      <c r="AQ37" s="1383"/>
      <c r="AR37" s="1384"/>
      <c r="AS37" s="1382"/>
      <c r="AT37" s="1383"/>
      <c r="AU37" s="1383"/>
      <c r="AV37" s="1384"/>
      <c r="AW37" s="1382">
        <f t="shared" si="0"/>
        <v>0</v>
      </c>
      <c r="AX37" s="1383"/>
      <c r="AY37" s="1383"/>
      <c r="AZ37" s="1384"/>
    </row>
    <row r="38" spans="1:52" ht="21.75" customHeight="1">
      <c r="A38" s="1393" t="s">
        <v>996</v>
      </c>
      <c r="B38" s="1379"/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80"/>
      <c r="O38" s="1394">
        <v>27</v>
      </c>
      <c r="P38" s="1395">
        <f>SUM(P26:S37)</f>
        <v>50000</v>
      </c>
      <c r="Q38" s="1396"/>
      <c r="R38" s="1396"/>
      <c r="S38" s="1397"/>
      <c r="T38" s="1398"/>
      <c r="U38" s="1386"/>
      <c r="V38" s="1386"/>
      <c r="W38" s="1386"/>
      <c r="X38" s="1387"/>
      <c r="Y38" s="1399"/>
      <c r="Z38" s="1386"/>
      <c r="AA38" s="1386"/>
      <c r="AB38" s="1387"/>
      <c r="AC38" s="1399"/>
      <c r="AD38" s="1386"/>
      <c r="AE38" s="1386"/>
      <c r="AF38" s="1387"/>
      <c r="AG38" s="1399"/>
      <c r="AH38" s="1386"/>
      <c r="AI38" s="1386"/>
      <c r="AJ38" s="1387"/>
      <c r="AK38" s="1399"/>
      <c r="AL38" s="1386"/>
      <c r="AM38" s="1386"/>
      <c r="AN38" s="1387"/>
      <c r="AO38" s="1399"/>
      <c r="AP38" s="1386"/>
      <c r="AQ38" s="1386"/>
      <c r="AR38" s="1387"/>
      <c r="AS38" s="1399"/>
      <c r="AT38" s="1386"/>
      <c r="AU38" s="1386"/>
      <c r="AV38" s="1387"/>
      <c r="AW38" s="1395">
        <f t="shared" si="0"/>
        <v>50000</v>
      </c>
      <c r="AX38" s="1396"/>
      <c r="AY38" s="1396"/>
      <c r="AZ38" s="1397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spans="1:4" ht="21.75" customHeight="1">
      <c r="A67" s="1400"/>
      <c r="B67" s="1400"/>
      <c r="C67" s="1400"/>
      <c r="D67" s="1400"/>
    </row>
    <row r="68" spans="1:4" ht="21.75" customHeight="1">
      <c r="A68" s="1400"/>
      <c r="B68" s="1400"/>
      <c r="C68" s="1400"/>
      <c r="D68" s="1400"/>
    </row>
    <row r="69" spans="1:4" ht="21.75" customHeight="1">
      <c r="A69" s="1400"/>
      <c r="B69" s="1400"/>
      <c r="C69" s="1400"/>
      <c r="D69" s="1400"/>
    </row>
    <row r="70" spans="1:4" ht="21.75" customHeight="1">
      <c r="A70" s="1400"/>
      <c r="B70" s="1400"/>
      <c r="C70" s="1400"/>
      <c r="D70" s="1400"/>
    </row>
    <row r="71" spans="1:4" ht="21.75" customHeight="1">
      <c r="A71" s="1400"/>
      <c r="B71" s="1400"/>
      <c r="C71" s="1400"/>
      <c r="D71" s="1400"/>
    </row>
    <row r="72" spans="1:4" ht="21.75" customHeight="1">
      <c r="A72" s="1400"/>
      <c r="B72" s="1400"/>
      <c r="C72" s="1400"/>
      <c r="D72" s="1400"/>
    </row>
    <row r="73" spans="1:4" ht="21.75" customHeight="1">
      <c r="A73" s="1400"/>
      <c r="B73" s="1400"/>
      <c r="C73" s="1400"/>
      <c r="D73" s="1400"/>
    </row>
    <row r="74" spans="1:4" ht="21.75" customHeight="1">
      <c r="A74" s="1400"/>
      <c r="B74" s="1400"/>
      <c r="C74" s="1400"/>
      <c r="D74" s="1400"/>
    </row>
    <row r="75" spans="1:4" ht="21.75" customHeight="1">
      <c r="A75" s="1400"/>
      <c r="B75" s="1400"/>
      <c r="C75" s="1400"/>
      <c r="D75" s="1400"/>
    </row>
    <row r="76" spans="1:4" ht="21.75" customHeight="1">
      <c r="A76" s="1400"/>
      <c r="B76" s="1400"/>
      <c r="C76" s="1400"/>
      <c r="D76" s="1400"/>
    </row>
    <row r="77" spans="1:4" ht="21.75" customHeight="1">
      <c r="A77" s="1400"/>
      <c r="B77" s="1400"/>
      <c r="C77" s="1400"/>
      <c r="D77" s="1400"/>
    </row>
    <row r="78" spans="1:4" ht="21.75" customHeight="1">
      <c r="A78" s="1400"/>
      <c r="B78" s="1400"/>
      <c r="C78" s="1400"/>
      <c r="D78" s="1400"/>
    </row>
    <row r="79" spans="1:4" ht="21.75" customHeight="1">
      <c r="A79" s="1400"/>
      <c r="B79" s="1400"/>
      <c r="C79" s="1400"/>
      <c r="D79" s="1400"/>
    </row>
    <row r="80" spans="1:4" ht="21.75" customHeight="1">
      <c r="A80" s="1400"/>
      <c r="B80" s="1400"/>
      <c r="C80" s="1400"/>
      <c r="D80" s="1400"/>
    </row>
    <row r="81" spans="1:4" ht="21.75" customHeight="1">
      <c r="A81" s="1400"/>
      <c r="B81" s="1400"/>
      <c r="C81" s="1400"/>
      <c r="D81" s="1400"/>
    </row>
    <row r="82" spans="1:4" ht="21.75" customHeight="1">
      <c r="A82" s="1400"/>
      <c r="B82" s="1400"/>
      <c r="C82" s="1400"/>
      <c r="D82" s="1400"/>
    </row>
    <row r="83" spans="1:4" ht="21.75" customHeight="1">
      <c r="A83" s="1400"/>
      <c r="B83" s="1400"/>
      <c r="C83" s="1400"/>
      <c r="D83" s="1400"/>
    </row>
    <row r="84" spans="1:4" ht="21.75" customHeight="1">
      <c r="A84" s="1400"/>
      <c r="B84" s="1400"/>
      <c r="C84" s="1400"/>
      <c r="D84" s="1400"/>
    </row>
    <row r="85" spans="1:4" ht="21.75" customHeight="1">
      <c r="A85" s="1400"/>
      <c r="B85" s="1400"/>
      <c r="C85" s="1400"/>
      <c r="D85" s="1400"/>
    </row>
    <row r="86" spans="1:4" ht="21.75" customHeight="1">
      <c r="A86" s="1400"/>
      <c r="B86" s="1400"/>
      <c r="C86" s="1400"/>
      <c r="D86" s="1400"/>
    </row>
    <row r="87" spans="1:4" ht="21.75" customHeight="1">
      <c r="A87" s="1400"/>
      <c r="B87" s="1400"/>
      <c r="C87" s="1400"/>
      <c r="D87" s="1400"/>
    </row>
    <row r="88" spans="1:4" ht="21.75" customHeight="1">
      <c r="A88" s="1400"/>
      <c r="B88" s="1400"/>
      <c r="C88" s="1400"/>
      <c r="D88" s="1400"/>
    </row>
    <row r="89" spans="1:4" ht="21.75" customHeight="1">
      <c r="A89" s="1400"/>
      <c r="B89" s="1400"/>
      <c r="C89" s="1400"/>
      <c r="D89" s="1400"/>
    </row>
    <row r="90" spans="1:4" ht="21.75" customHeight="1">
      <c r="A90" s="1400"/>
      <c r="B90" s="1400"/>
      <c r="C90" s="1400"/>
      <c r="D90" s="1400"/>
    </row>
    <row r="91" spans="1:4" ht="21.75" customHeight="1">
      <c r="A91" s="1400"/>
      <c r="B91" s="1400"/>
      <c r="C91" s="1400"/>
      <c r="D91" s="1400"/>
    </row>
    <row r="92" spans="1:4" ht="21.75" customHeight="1">
      <c r="A92" s="1400"/>
      <c r="B92" s="1400"/>
      <c r="C92" s="1400"/>
      <c r="D92" s="1400"/>
    </row>
    <row r="93" spans="1:4" ht="21.75" customHeight="1">
      <c r="A93" s="1400"/>
      <c r="B93" s="1400"/>
      <c r="C93" s="1400"/>
      <c r="D93" s="1400"/>
    </row>
    <row r="94" spans="1:4" ht="21.75" customHeight="1">
      <c r="A94" s="1400"/>
      <c r="B94" s="1400"/>
      <c r="C94" s="1400"/>
      <c r="D94" s="1400"/>
    </row>
    <row r="95" spans="1:4" ht="21.75" customHeight="1">
      <c r="A95" s="1400"/>
      <c r="B95" s="1400"/>
      <c r="C95" s="1400"/>
      <c r="D95" s="1400"/>
    </row>
    <row r="96" spans="1:4" ht="21.75" customHeight="1">
      <c r="A96" s="1400"/>
      <c r="B96" s="1400"/>
      <c r="C96" s="1400"/>
      <c r="D96" s="1400"/>
    </row>
    <row r="97" spans="1:4" ht="21.75" customHeight="1">
      <c r="A97" s="1400"/>
      <c r="B97" s="1400"/>
      <c r="C97" s="1400"/>
      <c r="D97" s="1400"/>
    </row>
    <row r="98" spans="1:4" ht="21.75" customHeight="1">
      <c r="A98" s="1400"/>
      <c r="B98" s="1400"/>
      <c r="C98" s="1400"/>
      <c r="D98" s="1400"/>
    </row>
    <row r="99" spans="1:4" ht="21.75" customHeight="1">
      <c r="A99" s="1400"/>
      <c r="B99" s="1400"/>
      <c r="C99" s="1400"/>
      <c r="D99" s="1400"/>
    </row>
    <row r="100" spans="1:4" ht="21.75" customHeight="1">
      <c r="A100" s="1400"/>
      <c r="B100" s="1400"/>
      <c r="C100" s="1400"/>
      <c r="D100" s="1400"/>
    </row>
    <row r="101" spans="1:4" ht="21.75" customHeight="1">
      <c r="A101" s="1400"/>
      <c r="B101" s="1400"/>
      <c r="C101" s="1400"/>
      <c r="D101" s="1400"/>
    </row>
    <row r="102" spans="1:4" ht="21.75" customHeight="1">
      <c r="A102" s="1400"/>
      <c r="B102" s="1400"/>
      <c r="C102" s="1400"/>
      <c r="D102" s="1400"/>
    </row>
    <row r="103" spans="1:4" ht="21.75" customHeight="1">
      <c r="A103" s="1400"/>
      <c r="B103" s="1400"/>
      <c r="C103" s="1400"/>
      <c r="D103" s="1400"/>
    </row>
    <row r="104" spans="1:4" ht="21.75" customHeight="1">
      <c r="A104" s="1400"/>
      <c r="B104" s="1400"/>
      <c r="C104" s="1400"/>
      <c r="D104" s="1400"/>
    </row>
    <row r="105" spans="1:4" ht="21.75" customHeight="1">
      <c r="A105" s="1400"/>
      <c r="B105" s="1400"/>
      <c r="C105" s="1400"/>
      <c r="D105" s="1400"/>
    </row>
    <row r="106" spans="1:4" ht="21.75" customHeight="1">
      <c r="A106" s="1400"/>
      <c r="B106" s="1400"/>
      <c r="C106" s="1400"/>
      <c r="D106" s="1400"/>
    </row>
    <row r="107" spans="1:4" ht="21.75" customHeight="1">
      <c r="A107" s="1400"/>
      <c r="B107" s="1400"/>
      <c r="C107" s="1400"/>
      <c r="D107" s="1400"/>
    </row>
    <row r="108" spans="1:4" ht="21.75" customHeight="1">
      <c r="A108" s="1400"/>
      <c r="B108" s="1400"/>
      <c r="C108" s="1400"/>
      <c r="D108" s="1400"/>
    </row>
    <row r="109" spans="1:4" ht="21.75" customHeight="1">
      <c r="A109" s="1400"/>
      <c r="B109" s="1400"/>
      <c r="C109" s="1400"/>
      <c r="D109" s="1400"/>
    </row>
    <row r="110" spans="1:4" ht="21.75" customHeight="1">
      <c r="A110" s="1400"/>
      <c r="B110" s="1400"/>
      <c r="C110" s="1400"/>
      <c r="D110" s="1400"/>
    </row>
    <row r="111" spans="1:4" ht="21.75" customHeight="1">
      <c r="A111" s="1400"/>
      <c r="B111" s="1400"/>
      <c r="C111" s="1400"/>
      <c r="D111" s="1400"/>
    </row>
    <row r="112" spans="1:4" ht="21.75" customHeight="1">
      <c r="A112" s="1400"/>
      <c r="B112" s="1400"/>
      <c r="C112" s="1400"/>
      <c r="D112" s="1400"/>
    </row>
    <row r="113" spans="1:4" ht="21.75" customHeight="1">
      <c r="A113" s="1400"/>
      <c r="B113" s="1400"/>
      <c r="C113" s="1400"/>
      <c r="D113" s="1400"/>
    </row>
    <row r="114" spans="1:4" ht="21.75" customHeight="1">
      <c r="A114" s="1400"/>
      <c r="B114" s="1400"/>
      <c r="C114" s="1400"/>
      <c r="D114" s="1400"/>
    </row>
    <row r="115" spans="1:4" ht="21.75" customHeight="1">
      <c r="A115" s="1400"/>
      <c r="B115" s="1400"/>
      <c r="C115" s="1400"/>
      <c r="D115" s="1400"/>
    </row>
    <row r="116" spans="1:4" ht="21.75" customHeight="1">
      <c r="A116" s="1400"/>
      <c r="B116" s="1400"/>
      <c r="C116" s="1400"/>
      <c r="D116" s="1400"/>
    </row>
    <row r="117" spans="1:4" ht="21.75" customHeight="1">
      <c r="A117" s="1400"/>
      <c r="B117" s="1400"/>
      <c r="C117" s="1400"/>
      <c r="D117" s="1400"/>
    </row>
    <row r="118" spans="1:4" ht="21.75" customHeight="1">
      <c r="A118" s="1400"/>
      <c r="B118" s="1400"/>
      <c r="C118" s="1400"/>
      <c r="D118" s="1400"/>
    </row>
    <row r="119" spans="1:4" ht="21.75" customHeight="1">
      <c r="A119" s="1400"/>
      <c r="B119" s="1400"/>
      <c r="C119" s="1400"/>
      <c r="D119" s="1400"/>
    </row>
    <row r="120" spans="1:4" ht="21.75" customHeight="1">
      <c r="A120" s="1400"/>
      <c r="B120" s="1400"/>
      <c r="C120" s="1400"/>
      <c r="D120" s="1400"/>
    </row>
    <row r="121" spans="1:4" ht="21.75" customHeight="1">
      <c r="A121" s="1400"/>
      <c r="B121" s="1400"/>
      <c r="C121" s="1400"/>
      <c r="D121" s="1400"/>
    </row>
    <row r="122" spans="1:4" ht="21.75" customHeight="1">
      <c r="A122" s="1400"/>
      <c r="B122" s="1400"/>
      <c r="C122" s="1400"/>
      <c r="D122" s="1400"/>
    </row>
    <row r="123" spans="1:4" ht="21.75" customHeight="1">
      <c r="A123" s="1400"/>
      <c r="B123" s="1400"/>
      <c r="C123" s="1400"/>
      <c r="D123" s="1400"/>
    </row>
    <row r="124" spans="1:4" ht="21.75" customHeight="1">
      <c r="A124" s="1400"/>
      <c r="B124" s="1400"/>
      <c r="C124" s="1400"/>
      <c r="D124" s="1400"/>
    </row>
    <row r="125" spans="1:4" ht="21.75" customHeight="1">
      <c r="A125" s="1400"/>
      <c r="B125" s="1400"/>
      <c r="C125" s="1400"/>
      <c r="D125" s="1400"/>
    </row>
    <row r="126" spans="1:4" ht="21.75" customHeight="1">
      <c r="A126" s="1400"/>
      <c r="B126" s="1400"/>
      <c r="C126" s="1400"/>
      <c r="D126" s="1400"/>
    </row>
    <row r="127" spans="1:4" ht="21.75" customHeight="1">
      <c r="A127" s="1400"/>
      <c r="B127" s="1400"/>
      <c r="C127" s="1400"/>
      <c r="D127" s="1400"/>
    </row>
    <row r="128" spans="1:4" ht="21.75" customHeight="1">
      <c r="A128" s="1400"/>
      <c r="B128" s="1400"/>
      <c r="C128" s="1400"/>
      <c r="D128" s="1400"/>
    </row>
    <row r="129" spans="1:4" ht="21.75" customHeight="1">
      <c r="A129" s="1400"/>
      <c r="B129" s="1400"/>
      <c r="C129" s="1400"/>
      <c r="D129" s="1400"/>
    </row>
    <row r="130" spans="1:4" ht="21.75" customHeight="1">
      <c r="A130" s="1400"/>
      <c r="B130" s="1400"/>
      <c r="C130" s="1400"/>
      <c r="D130" s="1400"/>
    </row>
    <row r="131" spans="1:4" ht="21.75" customHeight="1">
      <c r="A131" s="1400"/>
      <c r="B131" s="1400"/>
      <c r="C131" s="1400"/>
      <c r="D131" s="1400"/>
    </row>
    <row r="132" spans="1:4" ht="21.75" customHeight="1">
      <c r="A132" s="1400"/>
      <c r="B132" s="1400"/>
      <c r="C132" s="1400"/>
      <c r="D132" s="1400"/>
    </row>
    <row r="133" spans="1:4" ht="21.75" customHeight="1">
      <c r="A133" s="1400"/>
      <c r="B133" s="1400"/>
      <c r="C133" s="1400"/>
      <c r="D133" s="1400"/>
    </row>
    <row r="134" spans="1:4" ht="21.75" customHeight="1">
      <c r="A134" s="1400"/>
      <c r="B134" s="1400"/>
      <c r="C134" s="1400"/>
      <c r="D134" s="1400"/>
    </row>
    <row r="135" spans="1:4" ht="21.75" customHeight="1">
      <c r="A135" s="1400"/>
      <c r="B135" s="1400"/>
      <c r="C135" s="1400"/>
      <c r="D135" s="1400"/>
    </row>
    <row r="136" spans="1:4" ht="21.75" customHeight="1">
      <c r="A136" s="1400"/>
      <c r="B136" s="1400"/>
      <c r="C136" s="1400"/>
      <c r="D136" s="1400"/>
    </row>
    <row r="137" spans="1:4" ht="21.75" customHeight="1">
      <c r="A137" s="1400"/>
      <c r="B137" s="1400"/>
      <c r="C137" s="1400"/>
      <c r="D137" s="1400"/>
    </row>
    <row r="138" spans="1:4" ht="21.75" customHeight="1">
      <c r="A138" s="1400"/>
      <c r="B138" s="1400"/>
      <c r="C138" s="1400"/>
      <c r="D138" s="1400"/>
    </row>
    <row r="139" spans="1:4" ht="21.75" customHeight="1">
      <c r="A139" s="1400"/>
      <c r="B139" s="1400"/>
      <c r="C139" s="1400"/>
      <c r="D139" s="1400"/>
    </row>
    <row r="140" spans="1:4" ht="21.75" customHeight="1">
      <c r="A140" s="1400"/>
      <c r="B140" s="1400"/>
      <c r="C140" s="1400"/>
      <c r="D140" s="1400"/>
    </row>
    <row r="141" spans="1:4" ht="21.75" customHeight="1">
      <c r="A141" s="1400"/>
      <c r="B141" s="1400"/>
      <c r="C141" s="1400"/>
      <c r="D141" s="1400"/>
    </row>
    <row r="142" spans="1:4" ht="21.75" customHeight="1">
      <c r="A142" s="1400"/>
      <c r="B142" s="1400"/>
      <c r="C142" s="1400"/>
      <c r="D142" s="1400"/>
    </row>
    <row r="143" spans="1:4" ht="12.75">
      <c r="A143" s="1400"/>
      <c r="B143" s="1400"/>
      <c r="C143" s="1400"/>
      <c r="D143" s="1400"/>
    </row>
    <row r="144" spans="1:4" ht="12.75">
      <c r="A144" s="1400"/>
      <c r="B144" s="1400"/>
      <c r="C144" s="1400"/>
      <c r="D144" s="1400"/>
    </row>
    <row r="145" spans="1:4" ht="12.75">
      <c r="A145" s="1400"/>
      <c r="B145" s="1400"/>
      <c r="C145" s="1400"/>
      <c r="D145" s="1400"/>
    </row>
    <row r="146" spans="1:4" ht="12.75">
      <c r="A146" s="1400"/>
      <c r="B146" s="1400"/>
      <c r="C146" s="1400"/>
      <c r="D146" s="1400"/>
    </row>
    <row r="147" spans="1:4" ht="12.75">
      <c r="A147" s="1400"/>
      <c r="B147" s="1400"/>
      <c r="C147" s="1400"/>
      <c r="D147" s="1400"/>
    </row>
    <row r="148" spans="1:4" ht="12.75">
      <c r="A148" s="1400"/>
      <c r="B148" s="1400"/>
      <c r="C148" s="1400"/>
      <c r="D148" s="1400"/>
    </row>
    <row r="149" spans="1:4" ht="12.75">
      <c r="A149" s="1400"/>
      <c r="B149" s="1400"/>
      <c r="C149" s="1400"/>
      <c r="D149" s="1400"/>
    </row>
  </sheetData>
  <mergeCells count="274">
    <mergeCell ref="T25:X25"/>
    <mergeCell ref="T38:X38"/>
    <mergeCell ref="AK38:AN38"/>
    <mergeCell ref="AO38:AR38"/>
    <mergeCell ref="AK37:AN37"/>
    <mergeCell ref="AO37:AR37"/>
    <mergeCell ref="AG35:AJ35"/>
    <mergeCell ref="AK35:AN35"/>
    <mergeCell ref="AO35:AR35"/>
    <mergeCell ref="AG33:AJ33"/>
    <mergeCell ref="AS38:AV38"/>
    <mergeCell ref="AW38:AZ38"/>
    <mergeCell ref="P38:S38"/>
    <mergeCell ref="Y38:AB38"/>
    <mergeCell ref="AC38:AF38"/>
    <mergeCell ref="AG38:AJ38"/>
    <mergeCell ref="AW37:AZ37"/>
    <mergeCell ref="P25:S25"/>
    <mergeCell ref="Y25:AB25"/>
    <mergeCell ref="AC25:AF25"/>
    <mergeCell ref="AG25:AJ25"/>
    <mergeCell ref="AK25:AN25"/>
    <mergeCell ref="AO25:AR25"/>
    <mergeCell ref="AS25:AV25"/>
    <mergeCell ref="AW25:AZ25"/>
    <mergeCell ref="AG37:AJ37"/>
    <mergeCell ref="AS37:AV37"/>
    <mergeCell ref="P37:S37"/>
    <mergeCell ref="T37:X37"/>
    <mergeCell ref="Y37:AB37"/>
    <mergeCell ref="AC37:AF37"/>
    <mergeCell ref="AW35:AZ35"/>
    <mergeCell ref="P36:S36"/>
    <mergeCell ref="T36:X36"/>
    <mergeCell ref="Y36:AB36"/>
    <mergeCell ref="AC36:AF36"/>
    <mergeCell ref="AG36:AJ36"/>
    <mergeCell ref="AK36:AN36"/>
    <mergeCell ref="AO36:AR36"/>
    <mergeCell ref="AS36:AV36"/>
    <mergeCell ref="AW36:AZ36"/>
    <mergeCell ref="AS35:AV35"/>
    <mergeCell ref="P35:S35"/>
    <mergeCell ref="T35:X35"/>
    <mergeCell ref="Y35:AB35"/>
    <mergeCell ref="AC35:AF35"/>
    <mergeCell ref="AW33:AZ33"/>
    <mergeCell ref="P34:S34"/>
    <mergeCell ref="T34:X34"/>
    <mergeCell ref="Y34:AB34"/>
    <mergeCell ref="AC34:AF34"/>
    <mergeCell ref="AG34:AJ34"/>
    <mergeCell ref="AK34:AN34"/>
    <mergeCell ref="AO34:AR34"/>
    <mergeCell ref="AS34:AV34"/>
    <mergeCell ref="AW34:AZ34"/>
    <mergeCell ref="AK33:AN33"/>
    <mergeCell ref="AO33:AR33"/>
    <mergeCell ref="AS33:AV33"/>
    <mergeCell ref="P33:S33"/>
    <mergeCell ref="T33:X33"/>
    <mergeCell ref="Y33:AB33"/>
    <mergeCell ref="AC33:AF33"/>
    <mergeCell ref="AW31:AZ31"/>
    <mergeCell ref="P32:S32"/>
    <mergeCell ref="T32:X32"/>
    <mergeCell ref="Y32:AB32"/>
    <mergeCell ref="AC32:AF32"/>
    <mergeCell ref="AG32:AJ32"/>
    <mergeCell ref="AK32:AN32"/>
    <mergeCell ref="AO32:AR32"/>
    <mergeCell ref="AS32:AV32"/>
    <mergeCell ref="AW32:AZ32"/>
    <mergeCell ref="AG31:AJ31"/>
    <mergeCell ref="AK31:AN31"/>
    <mergeCell ref="AO31:AR31"/>
    <mergeCell ref="AS31:AV31"/>
    <mergeCell ref="P31:S31"/>
    <mergeCell ref="T31:X31"/>
    <mergeCell ref="Y31:AB31"/>
    <mergeCell ref="AC31:AF31"/>
    <mergeCell ref="AW29:AZ29"/>
    <mergeCell ref="P30:S30"/>
    <mergeCell ref="T30:X30"/>
    <mergeCell ref="Y30:AB30"/>
    <mergeCell ref="AC30:AF30"/>
    <mergeCell ref="AG30:AJ30"/>
    <mergeCell ref="AK30:AN30"/>
    <mergeCell ref="AO30:AR30"/>
    <mergeCell ref="AS30:AV30"/>
    <mergeCell ref="AW30:AZ30"/>
    <mergeCell ref="AG29:AJ29"/>
    <mergeCell ref="AK29:AN29"/>
    <mergeCell ref="AO29:AR29"/>
    <mergeCell ref="AS29:AV29"/>
    <mergeCell ref="P29:S29"/>
    <mergeCell ref="T29:X29"/>
    <mergeCell ref="Y29:AB29"/>
    <mergeCell ref="AC29:AF29"/>
    <mergeCell ref="AW27:AZ27"/>
    <mergeCell ref="P28:S28"/>
    <mergeCell ref="T28:X28"/>
    <mergeCell ref="Y28:AB28"/>
    <mergeCell ref="AC28:AF28"/>
    <mergeCell ref="AG28:AJ28"/>
    <mergeCell ref="AK28:AN28"/>
    <mergeCell ref="AO28:AR28"/>
    <mergeCell ref="AS28:AV28"/>
    <mergeCell ref="AW28:AZ28"/>
    <mergeCell ref="AG27:AJ27"/>
    <mergeCell ref="AK27:AN27"/>
    <mergeCell ref="AO27:AR27"/>
    <mergeCell ref="AS27:AV27"/>
    <mergeCell ref="P27:S27"/>
    <mergeCell ref="T27:X27"/>
    <mergeCell ref="Y27:AB27"/>
    <mergeCell ref="AC27:AF27"/>
    <mergeCell ref="AW24:AZ24"/>
    <mergeCell ref="P26:S26"/>
    <mergeCell ref="T26:X26"/>
    <mergeCell ref="Y26:AB26"/>
    <mergeCell ref="AC26:AF26"/>
    <mergeCell ref="AG26:AJ26"/>
    <mergeCell ref="AK26:AN26"/>
    <mergeCell ref="AO26:AR26"/>
    <mergeCell ref="AS26:AV26"/>
    <mergeCell ref="AW26:AZ26"/>
    <mergeCell ref="AG24:AJ24"/>
    <mergeCell ref="AK24:AN24"/>
    <mergeCell ref="AO24:AR24"/>
    <mergeCell ref="AS24:AV24"/>
    <mergeCell ref="P24:S24"/>
    <mergeCell ref="T24:X24"/>
    <mergeCell ref="Y24:AB24"/>
    <mergeCell ref="AC24:AF24"/>
    <mergeCell ref="AW22:AZ22"/>
    <mergeCell ref="P23:S23"/>
    <mergeCell ref="T23:X23"/>
    <mergeCell ref="Y23:AB23"/>
    <mergeCell ref="AC23:AF23"/>
    <mergeCell ref="AG23:AJ23"/>
    <mergeCell ref="AK23:AN23"/>
    <mergeCell ref="AO23:AR23"/>
    <mergeCell ref="AS23:AV23"/>
    <mergeCell ref="AW23:AZ23"/>
    <mergeCell ref="AG22:AJ22"/>
    <mergeCell ref="AK22:AN22"/>
    <mergeCell ref="AO22:AR22"/>
    <mergeCell ref="AS22:AV22"/>
    <mergeCell ref="P22:S22"/>
    <mergeCell ref="T22:X22"/>
    <mergeCell ref="Y22:AB22"/>
    <mergeCell ref="AC22:AF22"/>
    <mergeCell ref="AW20:AZ20"/>
    <mergeCell ref="P21:S21"/>
    <mergeCell ref="T21:X21"/>
    <mergeCell ref="Y21:AB21"/>
    <mergeCell ref="AC21:AF21"/>
    <mergeCell ref="AG21:AJ21"/>
    <mergeCell ref="AK21:AN21"/>
    <mergeCell ref="AO21:AR21"/>
    <mergeCell ref="AS21:AV21"/>
    <mergeCell ref="AW21:AZ21"/>
    <mergeCell ref="AG20:AJ20"/>
    <mergeCell ref="AK20:AN20"/>
    <mergeCell ref="AO20:AR20"/>
    <mergeCell ref="AS20:AV20"/>
    <mergeCell ref="P20:S20"/>
    <mergeCell ref="T20:X20"/>
    <mergeCell ref="Y20:AB20"/>
    <mergeCell ref="AC20:AF20"/>
    <mergeCell ref="AW18:AZ18"/>
    <mergeCell ref="P19:S19"/>
    <mergeCell ref="T19:X19"/>
    <mergeCell ref="Y19:AB19"/>
    <mergeCell ref="AC19:AF19"/>
    <mergeCell ref="AG19:AJ19"/>
    <mergeCell ref="AK19:AN19"/>
    <mergeCell ref="AO19:AR19"/>
    <mergeCell ref="AS19:AV19"/>
    <mergeCell ref="AW19:AZ19"/>
    <mergeCell ref="AG18:AJ18"/>
    <mergeCell ref="AK18:AN18"/>
    <mergeCell ref="AO18:AR18"/>
    <mergeCell ref="AS18:AV18"/>
    <mergeCell ref="P18:S18"/>
    <mergeCell ref="T18:X18"/>
    <mergeCell ref="Y18:AB18"/>
    <mergeCell ref="AC18:AF18"/>
    <mergeCell ref="AK17:AN17"/>
    <mergeCell ref="AO17:AR17"/>
    <mergeCell ref="AS17:AV17"/>
    <mergeCell ref="AW17:AZ17"/>
    <mergeCell ref="T17:X17"/>
    <mergeCell ref="Y17:AB17"/>
    <mergeCell ref="AC17:AF17"/>
    <mergeCell ref="AG17:AJ17"/>
    <mergeCell ref="AK16:AN16"/>
    <mergeCell ref="AO16:AR16"/>
    <mergeCell ref="AS16:AV16"/>
    <mergeCell ref="AW16:AZ16"/>
    <mergeCell ref="T16:X16"/>
    <mergeCell ref="Y16:AB16"/>
    <mergeCell ref="AC16:AF16"/>
    <mergeCell ref="AG16:AJ16"/>
    <mergeCell ref="AK15:AN15"/>
    <mergeCell ref="AO15:AR15"/>
    <mergeCell ref="AS15:AV15"/>
    <mergeCell ref="AW15:AZ15"/>
    <mergeCell ref="T15:X15"/>
    <mergeCell ref="Y15:AB15"/>
    <mergeCell ref="AC15:AF15"/>
    <mergeCell ref="AG15:AJ15"/>
    <mergeCell ref="AK14:AN14"/>
    <mergeCell ref="AO14:AR14"/>
    <mergeCell ref="AS14:AV14"/>
    <mergeCell ref="AW14:AZ14"/>
    <mergeCell ref="T14:X14"/>
    <mergeCell ref="Y14:AB14"/>
    <mergeCell ref="AC14:AF14"/>
    <mergeCell ref="AG14:AJ14"/>
    <mergeCell ref="AS12:AV12"/>
    <mergeCell ref="AW12:AZ12"/>
    <mergeCell ref="T13:X13"/>
    <mergeCell ref="Y13:AB13"/>
    <mergeCell ref="AC13:AF13"/>
    <mergeCell ref="AG13:AJ13"/>
    <mergeCell ref="AK13:AN13"/>
    <mergeCell ref="AO13:AR13"/>
    <mergeCell ref="AS13:AV13"/>
    <mergeCell ref="AW13:AZ13"/>
    <mergeCell ref="A31:N31"/>
    <mergeCell ref="A38:N38"/>
    <mergeCell ref="A32:N32"/>
    <mergeCell ref="A35:N35"/>
    <mergeCell ref="A36:N36"/>
    <mergeCell ref="A37:N37"/>
    <mergeCell ref="A33:N33"/>
    <mergeCell ref="A34:N34"/>
    <mergeCell ref="A21:N21"/>
    <mergeCell ref="A22:N22"/>
    <mergeCell ref="A16:N16"/>
    <mergeCell ref="A19:N19"/>
    <mergeCell ref="A17:N17"/>
    <mergeCell ref="A29:N29"/>
    <mergeCell ref="A25:N25"/>
    <mergeCell ref="A26:N26"/>
    <mergeCell ref="A27:N27"/>
    <mergeCell ref="A30:N30"/>
    <mergeCell ref="A12:N12"/>
    <mergeCell ref="A13:N13"/>
    <mergeCell ref="A14:N14"/>
    <mergeCell ref="A15:N15"/>
    <mergeCell ref="A18:N18"/>
    <mergeCell ref="A20:N20"/>
    <mergeCell ref="A23:N23"/>
    <mergeCell ref="A24:N24"/>
    <mergeCell ref="A28:N28"/>
    <mergeCell ref="AN4:AY4"/>
    <mergeCell ref="P9:S9"/>
    <mergeCell ref="P12:S12"/>
    <mergeCell ref="P13:S13"/>
    <mergeCell ref="T12:X12"/>
    <mergeCell ref="Y12:AB12"/>
    <mergeCell ref="AC12:AF12"/>
    <mergeCell ref="AG12:AJ12"/>
    <mergeCell ref="AK12:AN12"/>
    <mergeCell ref="AO12:AR12"/>
    <mergeCell ref="A9:N10"/>
    <mergeCell ref="O9:O10"/>
    <mergeCell ref="P16:S16"/>
    <mergeCell ref="P17:S17"/>
    <mergeCell ref="P14:S14"/>
    <mergeCell ref="P15:S15"/>
  </mergeCells>
  <printOptions horizontalCentered="1"/>
  <pageMargins left="0.3937007874015748" right="0.1968503937007874" top="0.5905511811023623" bottom="0.5905511811023623" header="0.5" footer="0.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SheetLayoutView="100" workbookViewId="0" topLeftCell="A1">
      <selection activeCell="V24" sqref="V24:Z24"/>
    </sheetView>
  </sheetViews>
  <sheetFormatPr defaultColWidth="9.140625" defaultRowHeight="12.75"/>
  <cols>
    <col min="1" max="6" width="3.28125" style="49" customWidth="1"/>
    <col min="7" max="7" width="3.8515625" style="49" customWidth="1"/>
    <col min="8" max="11" width="3.28125" style="49" customWidth="1"/>
    <col min="12" max="12" width="3.8515625" style="49" customWidth="1"/>
    <col min="13" max="13" width="3.28125" style="49" customWidth="1"/>
    <col min="14" max="14" width="3.421875" style="49" customWidth="1"/>
    <col min="15" max="15" width="3.8515625" style="49" customWidth="1"/>
    <col min="16" max="16" width="3.28125" style="49" customWidth="1"/>
    <col min="17" max="17" width="3.421875" style="49" customWidth="1"/>
    <col min="18" max="19" width="3.28125" style="49" customWidth="1"/>
    <col min="20" max="20" width="2.421875" style="49" customWidth="1"/>
    <col min="21" max="35" width="3.28125" style="49" customWidth="1"/>
    <col min="36" max="36" width="3.140625" style="49" customWidth="1"/>
    <col min="37" max="37" width="2.421875" style="49" customWidth="1"/>
    <col min="38" max="16384" width="9.140625" style="49" customWidth="1"/>
  </cols>
  <sheetData>
    <row r="1" spans="35:36" ht="15" customHeight="1" thickBot="1">
      <c r="AI1" s="50"/>
      <c r="AJ1" s="51"/>
    </row>
    <row r="2" spans="35:36" ht="15" customHeight="1">
      <c r="AI2" s="52" t="s">
        <v>1473</v>
      </c>
      <c r="AJ2" s="53"/>
    </row>
    <row r="3" spans="1:36" ht="17.25" customHeight="1">
      <c r="A3" s="54" t="s">
        <v>1474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15" customHeight="1">
      <c r="A4" s="54" t="s">
        <v>1475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34:35" ht="15" customHeight="1">
      <c r="AH5" s="52"/>
      <c r="AI5" s="52"/>
    </row>
    <row r="6" spans="24:35" ht="15" customHeight="1">
      <c r="X6" s="55" t="s">
        <v>1476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27:35" ht="15" customHeight="1">
      <c r="AA7" s="56" t="s">
        <v>1477</v>
      </c>
      <c r="AB7" s="56"/>
      <c r="AC7" s="56"/>
      <c r="AD7" s="56"/>
      <c r="AE7" s="56"/>
      <c r="AF7" s="56"/>
      <c r="AG7" s="56"/>
      <c r="AH7" s="56"/>
      <c r="AI7" s="56"/>
    </row>
    <row r="8" ht="15" customHeight="1" thickBot="1"/>
    <row r="9" spans="1:36" ht="15.75" customHeight="1" thickBot="1">
      <c r="A9" s="57">
        <v>5</v>
      </c>
      <c r="B9" s="58">
        <v>1</v>
      </c>
      <c r="C9" s="58">
        <v>3</v>
      </c>
      <c r="D9" s="58">
        <v>0</v>
      </c>
      <c r="E9" s="58">
        <v>0</v>
      </c>
      <c r="F9" s="59">
        <v>9</v>
      </c>
      <c r="H9" s="57">
        <v>1</v>
      </c>
      <c r="I9" s="58">
        <v>2</v>
      </c>
      <c r="J9" s="58">
        <v>5</v>
      </c>
      <c r="K9" s="59">
        <v>4</v>
      </c>
      <c r="M9" s="57">
        <v>0</v>
      </c>
      <c r="N9" s="59">
        <v>1</v>
      </c>
      <c r="P9" s="57">
        <v>2</v>
      </c>
      <c r="Q9" s="58">
        <v>8</v>
      </c>
      <c r="R9" s="58">
        <v>0</v>
      </c>
      <c r="S9" s="59">
        <v>0</v>
      </c>
      <c r="U9" s="57">
        <v>8</v>
      </c>
      <c r="V9" s="58">
        <v>4</v>
      </c>
      <c r="W9" s="58">
        <v>1</v>
      </c>
      <c r="X9" s="58">
        <v>1</v>
      </c>
      <c r="Y9" s="58">
        <v>0</v>
      </c>
      <c r="Z9" s="59">
        <v>5</v>
      </c>
      <c r="AB9" s="60">
        <v>0</v>
      </c>
      <c r="AC9" s="61">
        <v>2</v>
      </c>
      <c r="AE9" s="62">
        <v>2</v>
      </c>
      <c r="AF9" s="63">
        <v>0</v>
      </c>
      <c r="AG9" s="63">
        <v>0</v>
      </c>
      <c r="AH9" s="64">
        <v>9</v>
      </c>
      <c r="AJ9" s="65">
        <v>3</v>
      </c>
    </row>
    <row r="10" spans="1:36" ht="38.25" customHeight="1">
      <c r="A10" s="66" t="s">
        <v>1450</v>
      </c>
      <c r="B10" s="66"/>
      <c r="C10" s="66"/>
      <c r="D10" s="66"/>
      <c r="E10" s="66"/>
      <c r="F10" s="66"/>
      <c r="G10" s="67"/>
      <c r="H10" s="66" t="s">
        <v>1451</v>
      </c>
      <c r="I10" s="66"/>
      <c r="J10" s="66"/>
      <c r="K10" s="66"/>
      <c r="L10" s="67"/>
      <c r="M10" s="68" t="s">
        <v>1478</v>
      </c>
      <c r="N10" s="66"/>
      <c r="O10" s="67"/>
      <c r="P10" s="68" t="s">
        <v>1479</v>
      </c>
      <c r="Q10" s="68"/>
      <c r="R10" s="68"/>
      <c r="S10" s="68"/>
      <c r="U10" s="66" t="s">
        <v>1454</v>
      </c>
      <c r="V10" s="66"/>
      <c r="W10" s="66"/>
      <c r="X10" s="66"/>
      <c r="Y10" s="66"/>
      <c r="AB10" s="66" t="s">
        <v>1480</v>
      </c>
      <c r="AC10" s="66"/>
      <c r="AD10" s="66" t="s">
        <v>1481</v>
      </c>
      <c r="AE10" s="66"/>
      <c r="AF10" s="66"/>
      <c r="AG10" s="66"/>
      <c r="AH10" s="52"/>
      <c r="AJ10" s="66" t="s">
        <v>1482</v>
      </c>
    </row>
    <row r="11" spans="1:36" ht="15" customHeight="1">
      <c r="A11" s="66"/>
      <c r="B11" s="66"/>
      <c r="C11" s="66"/>
      <c r="D11" s="66"/>
      <c r="E11" s="66"/>
      <c r="F11" s="66"/>
      <c r="G11" s="67"/>
      <c r="H11" s="66"/>
      <c r="I11" s="66"/>
      <c r="J11" s="66"/>
      <c r="K11" s="66"/>
      <c r="L11" s="67"/>
      <c r="M11" s="68"/>
      <c r="N11" s="66"/>
      <c r="O11" s="67"/>
      <c r="P11" s="68"/>
      <c r="Q11" s="68"/>
      <c r="R11" s="68"/>
      <c r="S11" s="68"/>
      <c r="U11" s="66"/>
      <c r="V11" s="66"/>
      <c r="W11" s="66"/>
      <c r="X11" s="66"/>
      <c r="Y11" s="66"/>
      <c r="AB11" s="66"/>
      <c r="AC11" s="66"/>
      <c r="AD11" s="66"/>
      <c r="AE11" s="66"/>
      <c r="AF11" s="66"/>
      <c r="AG11" s="66"/>
      <c r="AH11" s="52"/>
      <c r="AJ11" s="66"/>
    </row>
    <row r="12" ht="15" customHeight="1">
      <c r="AF12" s="69" t="s">
        <v>1483</v>
      </c>
    </row>
    <row r="13" spans="1:36" ht="38.25" customHeight="1">
      <c r="A13" s="70" t="s">
        <v>1484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  <c r="T13" s="73" t="s">
        <v>1485</v>
      </c>
      <c r="U13" s="74"/>
      <c r="V13" s="75" t="s">
        <v>1486</v>
      </c>
      <c r="W13" s="76"/>
      <c r="X13" s="76"/>
      <c r="Y13" s="76"/>
      <c r="Z13" s="77"/>
      <c r="AA13" s="75" t="s">
        <v>1487</v>
      </c>
      <c r="AB13" s="76"/>
      <c r="AC13" s="76"/>
      <c r="AD13" s="76"/>
      <c r="AE13" s="77"/>
      <c r="AF13" s="70" t="s">
        <v>1488</v>
      </c>
      <c r="AG13" s="71"/>
      <c r="AH13" s="71"/>
      <c r="AI13" s="71"/>
      <c r="AJ13" s="72"/>
    </row>
    <row r="14" spans="1:36" ht="12.7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  <c r="T14" s="81"/>
      <c r="U14" s="82"/>
      <c r="V14" s="83" t="s">
        <v>1489</v>
      </c>
      <c r="W14" s="84"/>
      <c r="X14" s="84"/>
      <c r="Y14" s="84"/>
      <c r="Z14" s="84"/>
      <c r="AA14" s="83"/>
      <c r="AB14" s="84"/>
      <c r="AC14" s="84"/>
      <c r="AD14" s="84"/>
      <c r="AE14" s="85"/>
      <c r="AF14" s="78"/>
      <c r="AG14" s="79"/>
      <c r="AH14" s="79"/>
      <c r="AI14" s="79"/>
      <c r="AJ14" s="80"/>
    </row>
    <row r="15" spans="1:36" ht="12.75">
      <c r="A15" s="86">
        <v>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87">
        <v>2</v>
      </c>
      <c r="U15" s="87"/>
      <c r="V15" s="86">
        <v>3</v>
      </c>
      <c r="W15" s="87"/>
      <c r="X15" s="87"/>
      <c r="Y15" s="87"/>
      <c r="Z15" s="87"/>
      <c r="AA15" s="86">
        <v>4</v>
      </c>
      <c r="AB15" s="87"/>
      <c r="AC15" s="87"/>
      <c r="AD15" s="87"/>
      <c r="AE15" s="87"/>
      <c r="AF15" s="86">
        <v>5</v>
      </c>
      <c r="AG15" s="87"/>
      <c r="AH15" s="87"/>
      <c r="AI15" s="87"/>
      <c r="AJ15" s="88"/>
    </row>
    <row r="16" spans="1:36" ht="19.5" customHeight="1">
      <c r="A16" s="89" t="s">
        <v>1490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92" t="s">
        <v>1491</v>
      </c>
      <c r="U16" s="87"/>
      <c r="V16" s="93">
        <v>484122</v>
      </c>
      <c r="W16" s="94"/>
      <c r="X16" s="94"/>
      <c r="Y16" s="94"/>
      <c r="Z16" s="95"/>
      <c r="AA16" s="96"/>
      <c r="AB16" s="97"/>
      <c r="AC16" s="97"/>
      <c r="AD16" s="97"/>
      <c r="AE16" s="98"/>
      <c r="AF16" s="96"/>
      <c r="AG16" s="97"/>
      <c r="AH16" s="97"/>
      <c r="AI16" s="97"/>
      <c r="AJ16" s="98"/>
    </row>
    <row r="17" spans="1:36" ht="19.5" customHeight="1">
      <c r="A17" s="89" t="s">
        <v>1492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  <c r="T17" s="92" t="s">
        <v>1493</v>
      </c>
      <c r="U17" s="87"/>
      <c r="V17" s="93">
        <v>81685</v>
      </c>
      <c r="W17" s="94"/>
      <c r="X17" s="94"/>
      <c r="Y17" s="94"/>
      <c r="Z17" s="95"/>
      <c r="AA17" s="96"/>
      <c r="AB17" s="97"/>
      <c r="AC17" s="97"/>
      <c r="AD17" s="97"/>
      <c r="AE17" s="98"/>
      <c r="AF17" s="96"/>
      <c r="AG17" s="97"/>
      <c r="AH17" s="97"/>
      <c r="AI17" s="97"/>
      <c r="AJ17" s="98"/>
    </row>
    <row r="18" spans="1:36" ht="19.5" customHeight="1">
      <c r="A18" s="89" t="s">
        <v>1494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1"/>
      <c r="T18" s="92" t="s">
        <v>1495</v>
      </c>
      <c r="U18" s="87"/>
      <c r="V18" s="93">
        <v>11880</v>
      </c>
      <c r="W18" s="94"/>
      <c r="X18" s="94"/>
      <c r="Y18" s="94"/>
      <c r="Z18" s="95"/>
      <c r="AA18" s="96"/>
      <c r="AB18" s="97"/>
      <c r="AC18" s="97"/>
      <c r="AD18" s="97"/>
      <c r="AE18" s="98"/>
      <c r="AF18" s="96"/>
      <c r="AG18" s="97"/>
      <c r="AH18" s="97"/>
      <c r="AI18" s="97"/>
      <c r="AJ18" s="98"/>
    </row>
    <row r="19" spans="1:36" ht="19.5" customHeight="1">
      <c r="A19" s="89" t="s">
        <v>1496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92" t="s">
        <v>1497</v>
      </c>
      <c r="U19" s="87"/>
      <c r="V19" s="93">
        <v>2143</v>
      </c>
      <c r="W19" s="94"/>
      <c r="X19" s="94"/>
      <c r="Y19" s="94"/>
      <c r="Z19" s="95"/>
      <c r="AA19" s="96"/>
      <c r="AB19" s="97"/>
      <c r="AC19" s="97"/>
      <c r="AD19" s="97"/>
      <c r="AE19" s="98"/>
      <c r="AF19" s="96"/>
      <c r="AG19" s="97"/>
      <c r="AH19" s="97"/>
      <c r="AI19" s="97"/>
      <c r="AJ19" s="98"/>
    </row>
    <row r="20" spans="1:36" ht="19.5" customHeight="1">
      <c r="A20" s="89" t="s">
        <v>1498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  <c r="T20" s="92" t="s">
        <v>1499</v>
      </c>
      <c r="U20" s="88"/>
      <c r="V20" s="93"/>
      <c r="W20" s="94"/>
      <c r="X20" s="94"/>
      <c r="Y20" s="94"/>
      <c r="Z20" s="95"/>
      <c r="AA20" s="96"/>
      <c r="AB20" s="97"/>
      <c r="AC20" s="97"/>
      <c r="AD20" s="97"/>
      <c r="AE20" s="98"/>
      <c r="AF20" s="96"/>
      <c r="AG20" s="97"/>
      <c r="AH20" s="97"/>
      <c r="AI20" s="97"/>
      <c r="AJ20" s="98"/>
    </row>
    <row r="21" spans="1:36" ht="19.5" customHeight="1">
      <c r="A21" s="89" t="s">
        <v>1500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92" t="s">
        <v>1501</v>
      </c>
      <c r="U21" s="88"/>
      <c r="V21" s="93"/>
      <c r="W21" s="94"/>
      <c r="X21" s="94"/>
      <c r="Y21" s="94"/>
      <c r="Z21" s="95"/>
      <c r="AA21" s="96"/>
      <c r="AB21" s="97"/>
      <c r="AC21" s="97"/>
      <c r="AD21" s="97"/>
      <c r="AE21" s="98"/>
      <c r="AF21" s="96"/>
      <c r="AG21" s="97"/>
      <c r="AH21" s="97"/>
      <c r="AI21" s="97"/>
      <c r="AJ21" s="98"/>
    </row>
    <row r="22" spans="1:36" ht="25.5" customHeight="1">
      <c r="A22" s="101" t="s">
        <v>1502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  <c r="T22" s="104" t="s">
        <v>1503</v>
      </c>
      <c r="U22" s="105"/>
      <c r="V22" s="106">
        <f>SUM(V16:Z21)</f>
        <v>579830</v>
      </c>
      <c r="W22" s="107"/>
      <c r="X22" s="107"/>
      <c r="Y22" s="107"/>
      <c r="Z22" s="108"/>
      <c r="AA22" s="96"/>
      <c r="AB22" s="97"/>
      <c r="AC22" s="97"/>
      <c r="AD22" s="97"/>
      <c r="AE22" s="98"/>
      <c r="AF22" s="96"/>
      <c r="AG22" s="97"/>
      <c r="AH22" s="97"/>
      <c r="AI22" s="97"/>
      <c r="AJ22" s="98"/>
    </row>
    <row r="23" spans="1:36" ht="19.5" customHeight="1">
      <c r="A23" s="109" t="s">
        <v>1504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12" t="s">
        <v>1505</v>
      </c>
      <c r="U23" s="113"/>
      <c r="V23" s="93"/>
      <c r="W23" s="94"/>
      <c r="X23" s="94"/>
      <c r="Y23" s="94"/>
      <c r="Z23" s="95"/>
      <c r="AA23" s="96"/>
      <c r="AB23" s="97"/>
      <c r="AC23" s="97"/>
      <c r="AD23" s="97"/>
      <c r="AE23" s="98"/>
      <c r="AF23" s="96"/>
      <c r="AG23" s="97"/>
      <c r="AH23" s="97"/>
      <c r="AI23" s="97"/>
      <c r="AJ23" s="98"/>
    </row>
    <row r="24" spans="1:36" ht="19.5" customHeight="1">
      <c r="A24" s="114" t="s">
        <v>1506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6"/>
      <c r="T24" s="117" t="s">
        <v>1507</v>
      </c>
      <c r="U24" s="88"/>
      <c r="V24" s="106">
        <f>SUM(V22:Z23)</f>
        <v>579830</v>
      </c>
      <c r="W24" s="107"/>
      <c r="X24" s="107"/>
      <c r="Y24" s="107"/>
      <c r="Z24" s="108"/>
      <c r="AA24" s="96"/>
      <c r="AB24" s="97"/>
      <c r="AC24" s="97"/>
      <c r="AD24" s="97"/>
      <c r="AE24" s="98"/>
      <c r="AF24" s="96"/>
      <c r="AG24" s="97"/>
      <c r="AH24" s="97"/>
      <c r="AI24" s="97"/>
      <c r="AJ24" s="98"/>
    </row>
    <row r="25" spans="1:36" ht="19.5" customHeight="1">
      <c r="A25" s="109" t="s">
        <v>1508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118" t="s">
        <v>1509</v>
      </c>
      <c r="U25" s="88"/>
      <c r="V25" s="93">
        <v>46698</v>
      </c>
      <c r="W25" s="94"/>
      <c r="X25" s="94"/>
      <c r="Y25" s="94"/>
      <c r="Z25" s="95"/>
      <c r="AA25" s="96"/>
      <c r="AB25" s="97"/>
      <c r="AC25" s="97"/>
      <c r="AD25" s="97"/>
      <c r="AE25" s="98"/>
      <c r="AF25" s="96"/>
      <c r="AG25" s="97"/>
      <c r="AH25" s="97"/>
      <c r="AI25" s="97"/>
      <c r="AJ25" s="98"/>
    </row>
    <row r="26" spans="1:36" ht="19.5" customHeight="1">
      <c r="A26" s="109" t="s">
        <v>1510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18" t="s">
        <v>1511</v>
      </c>
      <c r="U26" s="88"/>
      <c r="V26" s="93"/>
      <c r="W26" s="94"/>
      <c r="X26" s="94"/>
      <c r="Y26" s="94"/>
      <c r="Z26" s="95"/>
      <c r="AA26" s="96"/>
      <c r="AB26" s="97"/>
      <c r="AC26" s="97"/>
      <c r="AD26" s="97"/>
      <c r="AE26" s="98"/>
      <c r="AF26" s="96"/>
      <c r="AG26" s="97"/>
      <c r="AH26" s="97"/>
      <c r="AI26" s="97"/>
      <c r="AJ26" s="98"/>
    </row>
    <row r="27" spans="1:36" ht="19.5" customHeight="1">
      <c r="A27" s="109" t="s">
        <v>1512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18" t="s">
        <v>1513</v>
      </c>
      <c r="U27" s="88"/>
      <c r="V27" s="93">
        <v>3000</v>
      </c>
      <c r="W27" s="94"/>
      <c r="X27" s="94"/>
      <c r="Y27" s="94"/>
      <c r="Z27" s="95"/>
      <c r="AA27" s="96"/>
      <c r="AB27" s="97"/>
      <c r="AC27" s="97"/>
      <c r="AD27" s="97"/>
      <c r="AE27" s="98"/>
      <c r="AF27" s="96"/>
      <c r="AG27" s="97"/>
      <c r="AH27" s="97"/>
      <c r="AI27" s="97"/>
      <c r="AJ27" s="98"/>
    </row>
    <row r="28" spans="1:36" ht="19.5" customHeight="1">
      <c r="A28" s="109" t="s">
        <v>1514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/>
      <c r="T28" s="118" t="s">
        <v>1515</v>
      </c>
      <c r="U28" s="88"/>
      <c r="V28" s="93">
        <v>121577</v>
      </c>
      <c r="W28" s="94"/>
      <c r="X28" s="94"/>
      <c r="Y28" s="94"/>
      <c r="Z28" s="95"/>
      <c r="AA28" s="96"/>
      <c r="AB28" s="97"/>
      <c r="AC28" s="97"/>
      <c r="AD28" s="97"/>
      <c r="AE28" s="98"/>
      <c r="AF28" s="96"/>
      <c r="AG28" s="97"/>
      <c r="AH28" s="97"/>
      <c r="AI28" s="97"/>
      <c r="AJ28" s="98"/>
    </row>
    <row r="29" spans="1:36" ht="25.5" customHeight="1">
      <c r="A29" s="101" t="s">
        <v>1516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/>
      <c r="T29" s="104" t="s">
        <v>1517</v>
      </c>
      <c r="U29" s="105"/>
      <c r="V29" s="106">
        <f>SUM(V25:Z28)</f>
        <v>171275</v>
      </c>
      <c r="W29" s="107"/>
      <c r="X29" s="107"/>
      <c r="Y29" s="107"/>
      <c r="Z29" s="108"/>
      <c r="AA29" s="96"/>
      <c r="AB29" s="97"/>
      <c r="AC29" s="97"/>
      <c r="AD29" s="97"/>
      <c r="AE29" s="98"/>
      <c r="AF29" s="96"/>
      <c r="AG29" s="97"/>
      <c r="AH29" s="97"/>
      <c r="AI29" s="97"/>
      <c r="AJ29" s="98"/>
    </row>
    <row r="30" spans="1:36" ht="19.5" customHeight="1">
      <c r="A30" s="109" t="s">
        <v>1518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/>
      <c r="T30" s="112" t="s">
        <v>1519</v>
      </c>
      <c r="U30" s="113"/>
      <c r="V30" s="93"/>
      <c r="W30" s="94"/>
      <c r="X30" s="94"/>
      <c r="Y30" s="94"/>
      <c r="Z30" s="95"/>
      <c r="AA30" s="96"/>
      <c r="AB30" s="97"/>
      <c r="AC30" s="97"/>
      <c r="AD30" s="97"/>
      <c r="AE30" s="98"/>
      <c r="AF30" s="96"/>
      <c r="AG30" s="97"/>
      <c r="AH30" s="97"/>
      <c r="AI30" s="97"/>
      <c r="AJ30" s="98"/>
    </row>
    <row r="31" spans="1:36" ht="19.5" customHeight="1">
      <c r="A31" s="101" t="s">
        <v>1520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/>
      <c r="T31" s="119" t="s">
        <v>1521</v>
      </c>
      <c r="U31" s="88"/>
      <c r="V31" s="106">
        <f>SUM(V29:Z30)</f>
        <v>171275</v>
      </c>
      <c r="W31" s="107"/>
      <c r="X31" s="107"/>
      <c r="Y31" s="107"/>
      <c r="Z31" s="108"/>
      <c r="AA31" s="96"/>
      <c r="AB31" s="97"/>
      <c r="AC31" s="97"/>
      <c r="AD31" s="97"/>
      <c r="AE31" s="98"/>
      <c r="AF31" s="96"/>
      <c r="AG31" s="97"/>
      <c r="AH31" s="97"/>
      <c r="AI31" s="97"/>
      <c r="AJ31" s="98"/>
    </row>
    <row r="32" spans="1:36" ht="19.5" customHeight="1">
      <c r="A32" s="101" t="s">
        <v>1522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3"/>
      <c r="T32" s="117">
        <v>17</v>
      </c>
      <c r="U32" s="88"/>
      <c r="V32" s="93"/>
      <c r="W32" s="94"/>
      <c r="X32" s="94"/>
      <c r="Y32" s="94"/>
      <c r="Z32" s="95"/>
      <c r="AA32" s="112" t="s">
        <v>1523</v>
      </c>
      <c r="AB32" s="120"/>
      <c r="AC32" s="120"/>
      <c r="AD32" s="120"/>
      <c r="AE32" s="113"/>
      <c r="AF32" s="112" t="s">
        <v>1523</v>
      </c>
      <c r="AG32" s="120"/>
      <c r="AH32" s="120"/>
      <c r="AI32" s="120"/>
      <c r="AJ32" s="113"/>
    </row>
    <row r="33" spans="1:36" ht="19.5" customHeight="1">
      <c r="A33" s="109" t="s">
        <v>1524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T33" s="118">
        <v>18</v>
      </c>
      <c r="U33" s="88"/>
      <c r="V33" s="93"/>
      <c r="W33" s="94"/>
      <c r="X33" s="94"/>
      <c r="Y33" s="94"/>
      <c r="Z33" s="95"/>
      <c r="AA33" s="96"/>
      <c r="AB33" s="97"/>
      <c r="AC33" s="97"/>
      <c r="AD33" s="97"/>
      <c r="AE33" s="98"/>
      <c r="AF33" s="96"/>
      <c r="AG33" s="97"/>
      <c r="AH33" s="97"/>
      <c r="AI33" s="97"/>
      <c r="AJ33" s="98"/>
    </row>
    <row r="34" spans="1:36" ht="19.5" customHeight="1">
      <c r="A34" s="109" t="s">
        <v>1525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1"/>
      <c r="T34" s="118">
        <v>19</v>
      </c>
      <c r="U34" s="88"/>
      <c r="V34" s="93">
        <v>20835</v>
      </c>
      <c r="W34" s="94"/>
      <c r="X34" s="94"/>
      <c r="Y34" s="94"/>
      <c r="Z34" s="95"/>
      <c r="AA34" s="96"/>
      <c r="AB34" s="97"/>
      <c r="AC34" s="97"/>
      <c r="AD34" s="97"/>
      <c r="AE34" s="98"/>
      <c r="AF34" s="96"/>
      <c r="AG34" s="97"/>
      <c r="AH34" s="97"/>
      <c r="AI34" s="97"/>
      <c r="AJ34" s="98"/>
    </row>
    <row r="35" spans="1:36" ht="19.5" customHeight="1">
      <c r="A35" s="109" t="s">
        <v>1526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1"/>
      <c r="T35" s="118">
        <v>20</v>
      </c>
      <c r="U35" s="88"/>
      <c r="V35" s="93">
        <v>2000</v>
      </c>
      <c r="W35" s="94"/>
      <c r="X35" s="94"/>
      <c r="Y35" s="94"/>
      <c r="Z35" s="95"/>
      <c r="AA35" s="96"/>
      <c r="AB35" s="97"/>
      <c r="AC35" s="97"/>
      <c r="AD35" s="97"/>
      <c r="AE35" s="98"/>
      <c r="AF35" s="96"/>
      <c r="AG35" s="97"/>
      <c r="AH35" s="97"/>
      <c r="AI35" s="97"/>
      <c r="AJ35" s="98"/>
    </row>
    <row r="36" spans="1:36" ht="19.5" customHeight="1">
      <c r="A36" s="109" t="s">
        <v>1527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1"/>
      <c r="T36" s="118">
        <v>21</v>
      </c>
      <c r="U36" s="88"/>
      <c r="V36" s="93">
        <v>14400</v>
      </c>
      <c r="W36" s="94"/>
      <c r="X36" s="94"/>
      <c r="Y36" s="94"/>
      <c r="Z36" s="95"/>
      <c r="AA36" s="96"/>
      <c r="AB36" s="97"/>
      <c r="AC36" s="97"/>
      <c r="AD36" s="97"/>
      <c r="AE36" s="98"/>
      <c r="AF36" s="96"/>
      <c r="AG36" s="97"/>
      <c r="AH36" s="97"/>
      <c r="AI36" s="97"/>
      <c r="AJ36" s="98"/>
    </row>
    <row r="37" spans="1:36" ht="19.5" customHeight="1">
      <c r="A37" s="109" t="s">
        <v>1528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1"/>
      <c r="T37" s="118">
        <v>22</v>
      </c>
      <c r="U37" s="88"/>
      <c r="V37" s="93">
        <v>11000</v>
      </c>
      <c r="W37" s="94"/>
      <c r="X37" s="94"/>
      <c r="Y37" s="94"/>
      <c r="Z37" s="95"/>
      <c r="AA37" s="96"/>
      <c r="AB37" s="97"/>
      <c r="AC37" s="97"/>
      <c r="AD37" s="97"/>
      <c r="AE37" s="98"/>
      <c r="AF37" s="96"/>
      <c r="AG37" s="97"/>
      <c r="AH37" s="97"/>
      <c r="AI37" s="97"/>
      <c r="AJ37" s="98"/>
    </row>
    <row r="38" spans="1:36" ht="19.5" customHeight="1">
      <c r="A38" s="101" t="s">
        <v>1529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104">
        <v>23</v>
      </c>
      <c r="U38" s="105"/>
      <c r="V38" s="106">
        <f>SUM(V33:Z37)</f>
        <v>48235</v>
      </c>
      <c r="W38" s="107"/>
      <c r="X38" s="107"/>
      <c r="Y38" s="107"/>
      <c r="Z38" s="108"/>
      <c r="AA38" s="96"/>
      <c r="AB38" s="97"/>
      <c r="AC38" s="97"/>
      <c r="AD38" s="97"/>
      <c r="AE38" s="98"/>
      <c r="AF38" s="96"/>
      <c r="AG38" s="97"/>
      <c r="AH38" s="97"/>
      <c r="AI38" s="97"/>
      <c r="AJ38" s="98"/>
    </row>
    <row r="39" spans="1:36" ht="19.5" customHeight="1">
      <c r="A39" s="109" t="s">
        <v>1530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  <c r="T39" s="118">
        <v>24</v>
      </c>
      <c r="U39" s="88"/>
      <c r="V39" s="93"/>
      <c r="W39" s="94"/>
      <c r="X39" s="94"/>
      <c r="Y39" s="94"/>
      <c r="Z39" s="95"/>
      <c r="AA39" s="96"/>
      <c r="AB39" s="97"/>
      <c r="AC39" s="97"/>
      <c r="AD39" s="97"/>
      <c r="AE39" s="98"/>
      <c r="AF39" s="96"/>
      <c r="AG39" s="97"/>
      <c r="AH39" s="97"/>
      <c r="AI39" s="97"/>
      <c r="AJ39" s="98"/>
    </row>
    <row r="40" spans="1:36" ht="21.75" customHeight="1">
      <c r="A40" s="101" t="s">
        <v>1531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/>
      <c r="T40" s="117">
        <v>25</v>
      </c>
      <c r="U40" s="88"/>
      <c r="V40" s="106">
        <f>SUM(V38:Z39)</f>
        <v>48235</v>
      </c>
      <c r="W40" s="107"/>
      <c r="X40" s="107"/>
      <c r="Y40" s="107"/>
      <c r="Z40" s="108"/>
      <c r="AA40" s="96"/>
      <c r="AB40" s="97"/>
      <c r="AC40" s="97"/>
      <c r="AD40" s="97"/>
      <c r="AE40" s="98"/>
      <c r="AF40" s="96"/>
      <c r="AG40" s="97"/>
      <c r="AH40" s="97"/>
      <c r="AI40" s="97"/>
      <c r="AJ40" s="98"/>
    </row>
    <row r="41" spans="1:36" ht="19.5" customHeight="1">
      <c r="A41" s="109" t="s">
        <v>1532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1"/>
      <c r="T41" s="118">
        <v>26</v>
      </c>
      <c r="U41" s="88"/>
      <c r="V41" s="93">
        <v>17000</v>
      </c>
      <c r="W41" s="94"/>
      <c r="X41" s="94"/>
      <c r="Y41" s="94"/>
      <c r="Z41" s="95"/>
      <c r="AA41" s="96"/>
      <c r="AB41" s="97"/>
      <c r="AC41" s="97"/>
      <c r="AD41" s="97"/>
      <c r="AE41" s="98"/>
      <c r="AF41" s="96"/>
      <c r="AG41" s="97"/>
      <c r="AH41" s="97"/>
      <c r="AI41" s="97"/>
      <c r="AJ41" s="98"/>
    </row>
    <row r="42" spans="1:36" ht="19.5" customHeight="1">
      <c r="A42" s="109" t="s">
        <v>1533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1"/>
      <c r="T42" s="118">
        <v>27</v>
      </c>
      <c r="U42" s="88"/>
      <c r="V42" s="93">
        <v>15000</v>
      </c>
      <c r="W42" s="94"/>
      <c r="X42" s="94"/>
      <c r="Y42" s="94"/>
      <c r="Z42" s="95"/>
      <c r="AA42" s="96"/>
      <c r="AB42" s="97"/>
      <c r="AC42" s="97"/>
      <c r="AD42" s="97"/>
      <c r="AE42" s="98"/>
      <c r="AF42" s="96"/>
      <c r="AG42" s="97"/>
      <c r="AH42" s="97"/>
      <c r="AI42" s="97"/>
      <c r="AJ42" s="98"/>
    </row>
    <row r="43" spans="1:36" ht="19.5" customHeight="1">
      <c r="A43" s="109" t="s">
        <v>1534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1"/>
      <c r="T43" s="118">
        <v>28</v>
      </c>
      <c r="U43" s="88"/>
      <c r="V43" s="93">
        <v>22249</v>
      </c>
      <c r="W43" s="94"/>
      <c r="X43" s="94"/>
      <c r="Y43" s="94"/>
      <c r="Z43" s="95"/>
      <c r="AA43" s="96"/>
      <c r="AB43" s="97"/>
      <c r="AC43" s="97"/>
      <c r="AD43" s="97"/>
      <c r="AE43" s="98"/>
      <c r="AF43" s="96"/>
      <c r="AG43" s="97"/>
      <c r="AH43" s="97"/>
      <c r="AI43" s="97"/>
      <c r="AJ43" s="98"/>
    </row>
    <row r="44" spans="1:36" ht="19.5" customHeight="1">
      <c r="A44" s="109" t="s">
        <v>1535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1"/>
      <c r="T44" s="118">
        <v>29</v>
      </c>
      <c r="U44" s="88"/>
      <c r="V44" s="93">
        <v>14400</v>
      </c>
      <c r="W44" s="94"/>
      <c r="X44" s="94"/>
      <c r="Y44" s="94"/>
      <c r="Z44" s="95"/>
      <c r="AA44" s="96"/>
      <c r="AB44" s="97"/>
      <c r="AC44" s="97"/>
      <c r="AD44" s="97"/>
      <c r="AE44" s="98"/>
      <c r="AF44" s="96"/>
      <c r="AG44" s="97"/>
      <c r="AH44" s="97"/>
      <c r="AI44" s="97"/>
      <c r="AJ44" s="98"/>
    </row>
    <row r="45" spans="1:36" ht="19.5" customHeight="1">
      <c r="A45" s="109" t="s">
        <v>1536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1"/>
      <c r="T45" s="118">
        <v>30</v>
      </c>
      <c r="U45" s="88"/>
      <c r="V45" s="93">
        <v>6300</v>
      </c>
      <c r="W45" s="94"/>
      <c r="X45" s="94"/>
      <c r="Y45" s="94"/>
      <c r="Z45" s="95"/>
      <c r="AA45" s="96"/>
      <c r="AB45" s="97"/>
      <c r="AC45" s="97"/>
      <c r="AD45" s="97"/>
      <c r="AE45" s="98"/>
      <c r="AF45" s="96"/>
      <c r="AG45" s="97"/>
      <c r="AH45" s="97"/>
      <c r="AI45" s="97"/>
      <c r="AJ45" s="98"/>
    </row>
    <row r="46" spans="1:36" ht="25.5" customHeight="1">
      <c r="A46" s="101" t="s">
        <v>1537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3"/>
      <c r="T46" s="104">
        <v>31</v>
      </c>
      <c r="U46" s="105"/>
      <c r="V46" s="106">
        <f>SUM(V41:Z45)</f>
        <v>74949</v>
      </c>
      <c r="W46" s="107"/>
      <c r="X46" s="107"/>
      <c r="Y46" s="107"/>
      <c r="Z46" s="108"/>
      <c r="AA46" s="96"/>
      <c r="AB46" s="97"/>
      <c r="AC46" s="97"/>
      <c r="AD46" s="97"/>
      <c r="AE46" s="98"/>
      <c r="AF46" s="96"/>
      <c r="AG46" s="97"/>
      <c r="AH46" s="97"/>
      <c r="AI46" s="97"/>
      <c r="AJ46" s="98"/>
    </row>
    <row r="47" spans="1:36" ht="19.5" customHeight="1">
      <c r="A47" s="109" t="s">
        <v>1538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T47" s="112">
        <v>32</v>
      </c>
      <c r="U47" s="113"/>
      <c r="V47" s="93"/>
      <c r="W47" s="94"/>
      <c r="X47" s="94"/>
      <c r="Y47" s="94"/>
      <c r="Z47" s="95"/>
      <c r="AA47" s="96"/>
      <c r="AB47" s="97"/>
      <c r="AC47" s="97"/>
      <c r="AD47" s="97"/>
      <c r="AE47" s="98"/>
      <c r="AF47" s="96"/>
      <c r="AG47" s="97"/>
      <c r="AH47" s="97"/>
      <c r="AI47" s="97"/>
      <c r="AJ47" s="98"/>
    </row>
    <row r="48" spans="1:36" s="121" customFormat="1" ht="25.5" customHeight="1">
      <c r="A48" s="101" t="s">
        <v>1539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3"/>
      <c r="T48" s="104">
        <v>33</v>
      </c>
      <c r="U48" s="105"/>
      <c r="V48" s="106">
        <f>SUM(V46:Z47)</f>
        <v>74949</v>
      </c>
      <c r="W48" s="107"/>
      <c r="X48" s="107"/>
      <c r="Y48" s="107"/>
      <c r="Z48" s="108"/>
      <c r="AA48" s="96"/>
      <c r="AB48" s="97"/>
      <c r="AC48" s="97"/>
      <c r="AD48" s="97"/>
      <c r="AE48" s="98"/>
      <c r="AF48" s="96"/>
      <c r="AG48" s="97"/>
      <c r="AH48" s="97"/>
      <c r="AI48" s="97"/>
      <c r="AJ48" s="98"/>
    </row>
    <row r="49" spans="1:36" ht="19.5" customHeight="1">
      <c r="A49" s="109" t="s">
        <v>1540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1"/>
      <c r="T49" s="118">
        <v>34</v>
      </c>
      <c r="U49" s="88"/>
      <c r="V49" s="93">
        <v>22000</v>
      </c>
      <c r="W49" s="94"/>
      <c r="X49" s="94"/>
      <c r="Y49" s="94"/>
      <c r="Z49" s="95"/>
      <c r="AA49" s="96"/>
      <c r="AB49" s="97"/>
      <c r="AC49" s="97"/>
      <c r="AD49" s="97"/>
      <c r="AE49" s="98"/>
      <c r="AF49" s="96"/>
      <c r="AG49" s="97"/>
      <c r="AH49" s="97"/>
      <c r="AI49" s="97"/>
      <c r="AJ49" s="98"/>
    </row>
    <row r="50" spans="1:36" s="121" customFormat="1" ht="19.5" customHeight="1">
      <c r="A50" s="109" t="s">
        <v>1541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  <c r="T50" s="118">
        <v>35</v>
      </c>
      <c r="U50" s="88"/>
      <c r="V50" s="93"/>
      <c r="W50" s="94"/>
      <c r="X50" s="94"/>
      <c r="Y50" s="94"/>
      <c r="Z50" s="95"/>
      <c r="AA50" s="96"/>
      <c r="AB50" s="97"/>
      <c r="AC50" s="97"/>
      <c r="AD50" s="97"/>
      <c r="AE50" s="98"/>
      <c r="AF50" s="96"/>
      <c r="AG50" s="97"/>
      <c r="AH50" s="97"/>
      <c r="AI50" s="97"/>
      <c r="AJ50" s="98"/>
    </row>
    <row r="51" spans="1:36" s="121" customFormat="1" ht="19.5" customHeight="1">
      <c r="A51" s="101" t="s">
        <v>1542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117">
        <v>36</v>
      </c>
      <c r="U51" s="88"/>
      <c r="V51" s="106">
        <f>SUM(V49:Z50)</f>
        <v>22000</v>
      </c>
      <c r="W51" s="107"/>
      <c r="X51" s="107"/>
      <c r="Y51" s="107"/>
      <c r="Z51" s="108"/>
      <c r="AA51" s="96"/>
      <c r="AB51" s="97"/>
      <c r="AC51" s="97"/>
      <c r="AD51" s="97"/>
      <c r="AE51" s="98"/>
      <c r="AF51" s="96"/>
      <c r="AG51" s="97"/>
      <c r="AH51" s="97"/>
      <c r="AI51" s="97"/>
      <c r="AJ51" s="98"/>
    </row>
    <row r="52" spans="1:36" s="121" customFormat="1" ht="19.5" customHeight="1">
      <c r="A52" s="109" t="s">
        <v>1543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1"/>
      <c r="T52" s="112">
        <v>37</v>
      </c>
      <c r="U52" s="113"/>
      <c r="V52" s="93"/>
      <c r="W52" s="94"/>
      <c r="X52" s="94"/>
      <c r="Y52" s="94"/>
      <c r="Z52" s="95"/>
      <c r="AA52" s="96"/>
      <c r="AB52" s="97"/>
      <c r="AC52" s="97"/>
      <c r="AD52" s="97"/>
      <c r="AE52" s="98"/>
      <c r="AF52" s="96"/>
      <c r="AG52" s="97"/>
      <c r="AH52" s="97"/>
      <c r="AI52" s="97"/>
      <c r="AJ52" s="98"/>
    </row>
    <row r="53" spans="1:36" s="121" customFormat="1" ht="19.5" customHeight="1">
      <c r="A53" s="109" t="s">
        <v>1544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1"/>
      <c r="T53" s="112">
        <v>38</v>
      </c>
      <c r="U53" s="113"/>
      <c r="V53" s="93"/>
      <c r="W53" s="94"/>
      <c r="X53" s="94"/>
      <c r="Y53" s="94"/>
      <c r="Z53" s="95"/>
      <c r="AA53" s="96"/>
      <c r="AB53" s="97"/>
      <c r="AC53" s="97"/>
      <c r="AD53" s="97"/>
      <c r="AE53" s="98"/>
      <c r="AF53" s="96"/>
      <c r="AG53" s="97"/>
      <c r="AH53" s="97"/>
      <c r="AI53" s="97"/>
      <c r="AJ53" s="98"/>
    </row>
    <row r="54" spans="1:36" s="121" customFormat="1" ht="19.5" customHeight="1">
      <c r="A54" s="101" t="s">
        <v>1545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17">
        <v>39</v>
      </c>
      <c r="U54" s="88"/>
      <c r="V54" s="106">
        <f>SUM(V52:Z53)</f>
        <v>0</v>
      </c>
      <c r="W54" s="107"/>
      <c r="X54" s="107"/>
      <c r="Y54" s="107"/>
      <c r="Z54" s="108"/>
      <c r="AA54" s="96"/>
      <c r="AB54" s="97"/>
      <c r="AC54" s="97"/>
      <c r="AD54" s="97"/>
      <c r="AE54" s="98"/>
      <c r="AF54" s="96"/>
      <c r="AG54" s="97"/>
      <c r="AH54" s="97"/>
      <c r="AI54" s="97"/>
      <c r="AJ54" s="98"/>
    </row>
    <row r="55" spans="1:36" s="121" customFormat="1" ht="24.75" customHeight="1">
      <c r="A55" s="101" t="s">
        <v>1546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  <c r="T55" s="104">
        <v>40</v>
      </c>
      <c r="U55" s="105"/>
      <c r="V55" s="106">
        <f>SUM(V29+V38+V46+V49+V52)</f>
        <v>316459</v>
      </c>
      <c r="W55" s="107"/>
      <c r="X55" s="107"/>
      <c r="Y55" s="107"/>
      <c r="Z55" s="108"/>
      <c r="AA55" s="96"/>
      <c r="AB55" s="97"/>
      <c r="AC55" s="97"/>
      <c r="AD55" s="97"/>
      <c r="AE55" s="98"/>
      <c r="AF55" s="96"/>
      <c r="AG55" s="97"/>
      <c r="AH55" s="97"/>
      <c r="AI55" s="97"/>
      <c r="AJ55" s="98"/>
    </row>
    <row r="56" spans="1:36" s="121" customFormat="1" ht="24.75" customHeight="1">
      <c r="A56" s="101" t="s">
        <v>1547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3"/>
      <c r="T56" s="104">
        <v>41</v>
      </c>
      <c r="U56" s="105"/>
      <c r="V56" s="106">
        <f>SUM(V30+V39+V47+V50+V53)</f>
        <v>0</v>
      </c>
      <c r="W56" s="107"/>
      <c r="X56" s="107"/>
      <c r="Y56" s="107"/>
      <c r="Z56" s="108"/>
      <c r="AA56" s="96"/>
      <c r="AB56" s="97"/>
      <c r="AC56" s="97"/>
      <c r="AD56" s="97"/>
      <c r="AE56" s="98"/>
      <c r="AF56" s="96"/>
      <c r="AG56" s="97"/>
      <c r="AH56" s="97"/>
      <c r="AI56" s="97"/>
      <c r="AJ56" s="98"/>
    </row>
    <row r="57" spans="1:36" ht="19.5" customHeight="1">
      <c r="A57" s="101" t="s">
        <v>1548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3"/>
      <c r="T57" s="117">
        <v>42</v>
      </c>
      <c r="U57" s="88"/>
      <c r="V57" s="106">
        <f>SUM(V32+V55+V56)</f>
        <v>316459</v>
      </c>
      <c r="W57" s="107"/>
      <c r="X57" s="107"/>
      <c r="Y57" s="107"/>
      <c r="Z57" s="108"/>
      <c r="AA57" s="96"/>
      <c r="AB57" s="97"/>
      <c r="AC57" s="97"/>
      <c r="AD57" s="97"/>
      <c r="AE57" s="98"/>
      <c r="AF57" s="96"/>
      <c r="AG57" s="97"/>
      <c r="AH57" s="97"/>
      <c r="AI57" s="97"/>
      <c r="AJ57" s="98"/>
    </row>
    <row r="58" spans="1:36" ht="19.5" customHeight="1">
      <c r="A58" s="101" t="s">
        <v>1549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3"/>
      <c r="T58" s="118">
        <v>43</v>
      </c>
      <c r="U58" s="88"/>
      <c r="V58" s="93">
        <v>129178</v>
      </c>
      <c r="W58" s="94"/>
      <c r="X58" s="94"/>
      <c r="Y58" s="94"/>
      <c r="Z58" s="95"/>
      <c r="AA58" s="96"/>
      <c r="AB58" s="97"/>
      <c r="AC58" s="97"/>
      <c r="AD58" s="97"/>
      <c r="AE58" s="98"/>
      <c r="AF58" s="96"/>
      <c r="AG58" s="97"/>
      <c r="AH58" s="97"/>
      <c r="AI58" s="97"/>
      <c r="AJ58" s="98"/>
    </row>
    <row r="59" spans="1:36" ht="19.5" customHeight="1">
      <c r="A59" s="109" t="s">
        <v>1550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1"/>
      <c r="T59" s="118">
        <v>44</v>
      </c>
      <c r="U59" s="88"/>
      <c r="V59" s="93"/>
      <c r="W59" s="94"/>
      <c r="X59" s="94"/>
      <c r="Y59" s="94"/>
      <c r="Z59" s="95"/>
      <c r="AA59" s="96"/>
      <c r="AB59" s="97"/>
      <c r="AC59" s="97"/>
      <c r="AD59" s="97"/>
      <c r="AE59" s="98"/>
      <c r="AF59" s="96"/>
      <c r="AG59" s="97"/>
      <c r="AH59" s="97"/>
      <c r="AI59" s="97"/>
      <c r="AJ59" s="98"/>
    </row>
    <row r="60" spans="1:36" ht="19.5" customHeight="1">
      <c r="A60" s="109" t="s">
        <v>1551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1"/>
      <c r="T60" s="118">
        <v>45</v>
      </c>
      <c r="U60" s="88"/>
      <c r="V60" s="93"/>
      <c r="W60" s="94"/>
      <c r="X60" s="94"/>
      <c r="Y60" s="94"/>
      <c r="Z60" s="95"/>
      <c r="AA60" s="96"/>
      <c r="AB60" s="97"/>
      <c r="AC60" s="97"/>
      <c r="AD60" s="97"/>
      <c r="AE60" s="98"/>
      <c r="AF60" s="96"/>
      <c r="AG60" s="97"/>
      <c r="AH60" s="97"/>
      <c r="AI60" s="97"/>
      <c r="AJ60" s="98"/>
    </row>
    <row r="61" spans="1:36" ht="19.5" customHeight="1">
      <c r="A61" s="89" t="s">
        <v>1528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/>
      <c r="T61" s="118">
        <v>46</v>
      </c>
      <c r="U61" s="88"/>
      <c r="V61" s="93"/>
      <c r="W61" s="94"/>
      <c r="X61" s="94"/>
      <c r="Y61" s="94"/>
      <c r="Z61" s="95"/>
      <c r="AA61" s="96"/>
      <c r="AB61" s="97"/>
      <c r="AC61" s="97"/>
      <c r="AD61" s="97"/>
      <c r="AE61" s="98"/>
      <c r="AF61" s="96"/>
      <c r="AG61" s="97"/>
      <c r="AH61" s="97"/>
      <c r="AI61" s="97"/>
      <c r="AJ61" s="98"/>
    </row>
    <row r="62" spans="1:36" ht="24.75" customHeight="1">
      <c r="A62" s="101" t="s">
        <v>1552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3"/>
      <c r="T62" s="104">
        <v>47</v>
      </c>
      <c r="U62" s="105"/>
      <c r="V62" s="106">
        <f>SUM(V59:Z61)</f>
        <v>0</v>
      </c>
      <c r="W62" s="107"/>
      <c r="X62" s="107"/>
      <c r="Y62" s="107"/>
      <c r="Z62" s="108"/>
      <c r="AA62" s="96"/>
      <c r="AB62" s="97"/>
      <c r="AC62" s="97"/>
      <c r="AD62" s="97"/>
      <c r="AE62" s="98"/>
      <c r="AF62" s="96"/>
      <c r="AG62" s="97"/>
      <c r="AH62" s="97"/>
      <c r="AI62" s="97"/>
      <c r="AJ62" s="98"/>
    </row>
    <row r="63" spans="1:36" ht="19.5" customHeight="1">
      <c r="A63" s="101" t="s">
        <v>1553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3"/>
      <c r="T63" s="117">
        <v>48</v>
      </c>
      <c r="U63" s="88"/>
      <c r="V63" s="106">
        <f>SUM(V58+V62)</f>
        <v>129178</v>
      </c>
      <c r="W63" s="107"/>
      <c r="X63" s="107"/>
      <c r="Y63" s="107"/>
      <c r="Z63" s="108"/>
      <c r="AA63" s="96"/>
      <c r="AB63" s="97"/>
      <c r="AC63" s="97"/>
      <c r="AD63" s="97"/>
      <c r="AE63" s="98"/>
      <c r="AF63" s="96"/>
      <c r="AG63" s="97"/>
      <c r="AH63" s="97"/>
      <c r="AI63" s="97"/>
      <c r="AJ63" s="98"/>
    </row>
    <row r="64" spans="1:36" ht="19.5" customHeight="1">
      <c r="A64" s="101" t="s">
        <v>1554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17">
        <v>49</v>
      </c>
      <c r="U64" s="88"/>
      <c r="V64" s="106">
        <f>SUM(V24+V57+V63)</f>
        <v>1025467</v>
      </c>
      <c r="W64" s="107"/>
      <c r="X64" s="107"/>
      <c r="Y64" s="107"/>
      <c r="Z64" s="108"/>
      <c r="AA64" s="96"/>
      <c r="AB64" s="97"/>
      <c r="AC64" s="97"/>
      <c r="AD64" s="97"/>
      <c r="AE64" s="98"/>
      <c r="AF64" s="96"/>
      <c r="AG64" s="97"/>
      <c r="AH64" s="97"/>
      <c r="AI64" s="97"/>
      <c r="AJ64" s="98"/>
    </row>
    <row r="65" spans="1:36" ht="19.5" customHeight="1">
      <c r="A65" s="109" t="s">
        <v>1555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  <c r="T65" s="118">
        <v>50</v>
      </c>
      <c r="U65" s="88"/>
      <c r="V65" s="93">
        <v>279845</v>
      </c>
      <c r="W65" s="94"/>
      <c r="X65" s="94"/>
      <c r="Y65" s="94"/>
      <c r="Z65" s="95"/>
      <c r="AA65" s="96"/>
      <c r="AB65" s="97"/>
      <c r="AC65" s="97"/>
      <c r="AD65" s="97"/>
      <c r="AE65" s="98"/>
      <c r="AF65" s="96"/>
      <c r="AG65" s="97"/>
      <c r="AH65" s="97"/>
      <c r="AI65" s="97"/>
      <c r="AJ65" s="98"/>
    </row>
    <row r="66" spans="1:36" ht="19.5" customHeight="1">
      <c r="A66" s="109" t="s">
        <v>1556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3"/>
      <c r="T66" s="118">
        <v>51</v>
      </c>
      <c r="U66" s="88"/>
      <c r="V66" s="93"/>
      <c r="W66" s="94"/>
      <c r="X66" s="94"/>
      <c r="Y66" s="94"/>
      <c r="Z66" s="95"/>
      <c r="AA66" s="96"/>
      <c r="AB66" s="97"/>
      <c r="AC66" s="97"/>
      <c r="AD66" s="97"/>
      <c r="AE66" s="98"/>
      <c r="AF66" s="96"/>
      <c r="AG66" s="97"/>
      <c r="AH66" s="97"/>
      <c r="AI66" s="97"/>
      <c r="AJ66" s="98"/>
    </row>
    <row r="67" spans="1:36" ht="19.5" customHeight="1">
      <c r="A67" s="109" t="s">
        <v>1557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1"/>
      <c r="T67" s="118">
        <v>52</v>
      </c>
      <c r="U67" s="88"/>
      <c r="V67" s="93">
        <v>25355</v>
      </c>
      <c r="W67" s="94"/>
      <c r="X67" s="94"/>
      <c r="Y67" s="94"/>
      <c r="Z67" s="95"/>
      <c r="AA67" s="96"/>
      <c r="AB67" s="97"/>
      <c r="AC67" s="97"/>
      <c r="AD67" s="97"/>
      <c r="AE67" s="98"/>
      <c r="AF67" s="96"/>
      <c r="AG67" s="97"/>
      <c r="AH67" s="97"/>
      <c r="AI67" s="97"/>
      <c r="AJ67" s="98"/>
    </row>
    <row r="68" spans="1:36" ht="19.5" customHeight="1">
      <c r="A68" s="109" t="s">
        <v>1558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1"/>
      <c r="T68" s="118">
        <v>53</v>
      </c>
      <c r="U68" s="88"/>
      <c r="V68" s="93">
        <v>6007</v>
      </c>
      <c r="W68" s="94"/>
      <c r="X68" s="94"/>
      <c r="Y68" s="94"/>
      <c r="Z68" s="95"/>
      <c r="AA68" s="96"/>
      <c r="AB68" s="97"/>
      <c r="AC68" s="97"/>
      <c r="AD68" s="97"/>
      <c r="AE68" s="98"/>
      <c r="AF68" s="96"/>
      <c r="AG68" s="97"/>
      <c r="AH68" s="97"/>
      <c r="AI68" s="97"/>
      <c r="AJ68" s="98"/>
    </row>
    <row r="69" spans="1:36" ht="19.5" customHeight="1">
      <c r="A69" s="109" t="s">
        <v>1559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1"/>
      <c r="T69" s="118">
        <v>54</v>
      </c>
      <c r="U69" s="88"/>
      <c r="V69" s="93">
        <v>4500</v>
      </c>
      <c r="W69" s="94"/>
      <c r="X69" s="94"/>
      <c r="Y69" s="94"/>
      <c r="Z69" s="95"/>
      <c r="AA69" s="96"/>
      <c r="AB69" s="97"/>
      <c r="AC69" s="97"/>
      <c r="AD69" s="97"/>
      <c r="AE69" s="98"/>
      <c r="AF69" s="96"/>
      <c r="AG69" s="97"/>
      <c r="AH69" s="97"/>
      <c r="AI69" s="97"/>
      <c r="AJ69" s="98"/>
    </row>
    <row r="70" spans="1:36" s="121" customFormat="1" ht="19.5" customHeight="1">
      <c r="A70" s="109" t="s">
        <v>1560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1"/>
      <c r="T70" s="118">
        <v>55</v>
      </c>
      <c r="U70" s="88"/>
      <c r="V70" s="93"/>
      <c r="W70" s="94"/>
      <c r="X70" s="94"/>
      <c r="Y70" s="94"/>
      <c r="Z70" s="95"/>
      <c r="AA70" s="96"/>
      <c r="AB70" s="97"/>
      <c r="AC70" s="97"/>
      <c r="AD70" s="97"/>
      <c r="AE70" s="98"/>
      <c r="AF70" s="96"/>
      <c r="AG70" s="97"/>
      <c r="AH70" s="97"/>
      <c r="AI70" s="97"/>
      <c r="AJ70" s="98"/>
    </row>
    <row r="71" spans="1:36" ht="19.5" customHeight="1">
      <c r="A71" s="109" t="s">
        <v>1561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1"/>
      <c r="T71" s="118">
        <v>56</v>
      </c>
      <c r="U71" s="88"/>
      <c r="V71" s="93">
        <v>26000</v>
      </c>
      <c r="W71" s="94"/>
      <c r="X71" s="94"/>
      <c r="Y71" s="94"/>
      <c r="Z71" s="95"/>
      <c r="AA71" s="96"/>
      <c r="AB71" s="97"/>
      <c r="AC71" s="97"/>
      <c r="AD71" s="97"/>
      <c r="AE71" s="98"/>
      <c r="AF71" s="96"/>
      <c r="AG71" s="97"/>
      <c r="AH71" s="97"/>
      <c r="AI71" s="97"/>
      <c r="AJ71" s="98"/>
    </row>
    <row r="72" spans="1:36" ht="19.5" customHeight="1">
      <c r="A72" s="124" t="s">
        <v>1562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17">
        <v>57</v>
      </c>
      <c r="U72" s="88"/>
      <c r="V72" s="106">
        <f>SUM(V65:Z71)</f>
        <v>341707</v>
      </c>
      <c r="W72" s="107"/>
      <c r="X72" s="107"/>
      <c r="Y72" s="107"/>
      <c r="Z72" s="108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</row>
    <row r="73" spans="1:4" ht="21.75" customHeight="1">
      <c r="A73" s="126"/>
      <c r="B73" s="126"/>
      <c r="C73" s="127"/>
      <c r="D73" s="126"/>
    </row>
    <row r="74" spans="1:4" ht="21.75" customHeight="1">
      <c r="A74" s="126"/>
      <c r="B74" s="126"/>
      <c r="C74" s="127"/>
      <c r="D74" s="126"/>
    </row>
    <row r="75" spans="1:4" ht="21.75" customHeight="1">
      <c r="A75" s="126"/>
      <c r="B75" s="126"/>
      <c r="C75" s="126"/>
      <c r="D75" s="126"/>
    </row>
    <row r="76" spans="1:4" ht="21.75" customHeight="1">
      <c r="A76" s="126"/>
      <c r="B76" s="126"/>
      <c r="C76" s="126"/>
      <c r="D76" s="126"/>
    </row>
    <row r="77" spans="1:4" ht="21.75" customHeight="1">
      <c r="A77" s="126"/>
      <c r="B77" s="126"/>
      <c r="C77" s="126"/>
      <c r="D77" s="126"/>
    </row>
    <row r="78" spans="1:4" ht="21.75" customHeight="1">
      <c r="A78" s="126"/>
      <c r="B78" s="126"/>
      <c r="C78" s="126"/>
      <c r="D78" s="126"/>
    </row>
    <row r="79" spans="1:4" ht="21.75" customHeight="1">
      <c r="A79" s="126"/>
      <c r="B79" s="126"/>
      <c r="C79" s="126"/>
      <c r="D79" s="126"/>
    </row>
    <row r="80" spans="1:4" ht="21.75" customHeight="1">
      <c r="A80" s="126"/>
      <c r="B80" s="126"/>
      <c r="C80" s="126"/>
      <c r="D80" s="126"/>
    </row>
    <row r="81" spans="1:4" ht="21.75" customHeight="1">
      <c r="A81" s="126"/>
      <c r="B81" s="126"/>
      <c r="C81" s="126"/>
      <c r="D81" s="126"/>
    </row>
    <row r="82" spans="1:4" ht="21.75" customHeight="1">
      <c r="A82" s="126"/>
      <c r="B82" s="126"/>
      <c r="C82" s="126"/>
      <c r="D82" s="126"/>
    </row>
    <row r="83" spans="1:4" ht="21.75" customHeight="1">
      <c r="A83" s="126"/>
      <c r="B83" s="126"/>
      <c r="C83" s="126"/>
      <c r="D83" s="126"/>
    </row>
    <row r="84" spans="1:4" ht="21.75" customHeight="1">
      <c r="A84" s="126"/>
      <c r="B84" s="126"/>
      <c r="C84" s="126"/>
      <c r="D84" s="126"/>
    </row>
    <row r="85" spans="1:4" ht="21.75" customHeight="1">
      <c r="A85" s="126"/>
      <c r="B85" s="126"/>
      <c r="C85" s="126"/>
      <c r="D85" s="126"/>
    </row>
    <row r="86" spans="1:4" ht="21.75" customHeight="1">
      <c r="A86" s="126"/>
      <c r="B86" s="126"/>
      <c r="C86" s="126"/>
      <c r="D86" s="126"/>
    </row>
    <row r="87" spans="1:4" ht="21.75" customHeight="1">
      <c r="A87" s="126"/>
      <c r="B87" s="126"/>
      <c r="C87" s="126"/>
      <c r="D87" s="126"/>
    </row>
    <row r="88" spans="1:4" ht="21.75" customHeight="1">
      <c r="A88" s="126"/>
      <c r="B88" s="126"/>
      <c r="C88" s="126"/>
      <c r="D88" s="126"/>
    </row>
    <row r="89" spans="1:4" ht="21.75" customHeight="1">
      <c r="A89" s="126"/>
      <c r="B89" s="126"/>
      <c r="C89" s="126"/>
      <c r="D89" s="126"/>
    </row>
    <row r="90" spans="1:4" ht="21.75" customHeight="1">
      <c r="A90" s="126"/>
      <c r="B90" s="126"/>
      <c r="C90" s="126"/>
      <c r="D90" s="126"/>
    </row>
    <row r="91" spans="1:4" ht="21.75" customHeight="1">
      <c r="A91" s="126"/>
      <c r="B91" s="126"/>
      <c r="C91" s="126"/>
      <c r="D91" s="126"/>
    </row>
    <row r="92" spans="1:4" ht="21.75" customHeight="1">
      <c r="A92" s="126"/>
      <c r="B92" s="126"/>
      <c r="C92" s="126"/>
      <c r="D92" s="126"/>
    </row>
    <row r="93" spans="1:4" ht="21.75" customHeight="1">
      <c r="A93" s="126"/>
      <c r="B93" s="126"/>
      <c r="C93" s="126"/>
      <c r="D93" s="126"/>
    </row>
    <row r="94" spans="1:4" ht="21.75" customHeight="1">
      <c r="A94" s="126"/>
      <c r="B94" s="126"/>
      <c r="C94" s="126"/>
      <c r="D94" s="126"/>
    </row>
    <row r="95" spans="1:4" ht="21.75" customHeight="1">
      <c r="A95" s="126"/>
      <c r="B95" s="126"/>
      <c r="C95" s="126"/>
      <c r="D95" s="126"/>
    </row>
    <row r="96" spans="1:4" ht="21.75" customHeight="1">
      <c r="A96" s="126"/>
      <c r="B96" s="126"/>
      <c r="C96" s="126"/>
      <c r="D96" s="126"/>
    </row>
    <row r="97" spans="1:4" ht="21.75" customHeight="1">
      <c r="A97" s="126"/>
      <c r="B97" s="126"/>
      <c r="C97" s="126"/>
      <c r="D97" s="126"/>
    </row>
    <row r="98" spans="1:4" ht="21.75" customHeight="1">
      <c r="A98" s="126"/>
      <c r="B98" s="126"/>
      <c r="C98" s="126"/>
      <c r="D98" s="126"/>
    </row>
    <row r="99" spans="1:4" ht="21.75" customHeight="1">
      <c r="A99" s="126"/>
      <c r="B99" s="126"/>
      <c r="C99" s="126"/>
      <c r="D99" s="126"/>
    </row>
    <row r="100" spans="1:4" ht="21.75" customHeight="1">
      <c r="A100" s="126"/>
      <c r="B100" s="126"/>
      <c r="C100" s="126"/>
      <c r="D100" s="126"/>
    </row>
    <row r="101" spans="1:4" ht="21.75" customHeight="1">
      <c r="A101" s="126"/>
      <c r="B101" s="126"/>
      <c r="C101" s="126"/>
      <c r="D101" s="126"/>
    </row>
    <row r="102" spans="1:4" ht="21.75" customHeight="1">
      <c r="A102" s="126"/>
      <c r="B102" s="126"/>
      <c r="C102" s="126"/>
      <c r="D102" s="126"/>
    </row>
    <row r="103" spans="1:4" ht="21.75" customHeight="1">
      <c r="A103" s="126"/>
      <c r="B103" s="126"/>
      <c r="C103" s="126"/>
      <c r="D103" s="126"/>
    </row>
    <row r="104" spans="1:4" ht="21.75" customHeight="1">
      <c r="A104" s="126"/>
      <c r="B104" s="126"/>
      <c r="C104" s="126"/>
      <c r="D104" s="126"/>
    </row>
    <row r="105" spans="1:4" ht="21.75" customHeight="1">
      <c r="A105" s="126"/>
      <c r="B105" s="126"/>
      <c r="C105" s="126"/>
      <c r="D105" s="126"/>
    </row>
    <row r="106" spans="1:4" ht="21.75" customHeight="1">
      <c r="A106" s="126"/>
      <c r="B106" s="126"/>
      <c r="C106" s="126"/>
      <c r="D106" s="126"/>
    </row>
    <row r="107" spans="1:4" ht="21.75" customHeight="1">
      <c r="A107" s="126"/>
      <c r="B107" s="126"/>
      <c r="C107" s="126"/>
      <c r="D107" s="126"/>
    </row>
    <row r="108" spans="1:4" ht="21.75" customHeight="1">
      <c r="A108" s="126"/>
      <c r="B108" s="126"/>
      <c r="C108" s="126"/>
      <c r="D108" s="126"/>
    </row>
    <row r="109" spans="1:4" ht="21.75" customHeight="1">
      <c r="A109" s="126"/>
      <c r="B109" s="126"/>
      <c r="C109" s="126"/>
      <c r="D109" s="126"/>
    </row>
    <row r="110" spans="1:4" ht="21.75" customHeight="1">
      <c r="A110" s="126"/>
      <c r="B110" s="126"/>
      <c r="C110" s="126"/>
      <c r="D110" s="126"/>
    </row>
    <row r="111" spans="1:4" ht="21.75" customHeight="1">
      <c r="A111" s="126"/>
      <c r="B111" s="126"/>
      <c r="C111" s="126"/>
      <c r="D111" s="126"/>
    </row>
    <row r="112" spans="1:4" ht="21.75" customHeight="1">
      <c r="A112" s="126"/>
      <c r="B112" s="126"/>
      <c r="C112" s="126"/>
      <c r="D112" s="126"/>
    </row>
    <row r="113" spans="1:4" ht="21.75" customHeight="1">
      <c r="A113" s="126"/>
      <c r="B113" s="126"/>
      <c r="C113" s="126"/>
      <c r="D113" s="126"/>
    </row>
    <row r="114" spans="1:4" ht="21.75" customHeight="1">
      <c r="A114" s="126"/>
      <c r="B114" s="126"/>
      <c r="C114" s="126"/>
      <c r="D114" s="126"/>
    </row>
    <row r="115" spans="1:4" ht="21.75" customHeight="1">
      <c r="A115" s="126"/>
      <c r="B115" s="126"/>
      <c r="C115" s="126"/>
      <c r="D115" s="126"/>
    </row>
    <row r="116" spans="1:4" ht="21.75" customHeight="1">
      <c r="A116" s="126"/>
      <c r="B116" s="126"/>
      <c r="C116" s="126"/>
      <c r="D116" s="126"/>
    </row>
    <row r="117" spans="1:4" ht="21.75" customHeight="1">
      <c r="A117" s="126"/>
      <c r="B117" s="126"/>
      <c r="C117" s="126"/>
      <c r="D117" s="126"/>
    </row>
    <row r="118" spans="1:4" ht="21.75" customHeight="1">
      <c r="A118" s="126"/>
      <c r="B118" s="126"/>
      <c r="C118" s="126"/>
      <c r="D118" s="126"/>
    </row>
    <row r="119" spans="1:4" ht="21.75" customHeight="1">
      <c r="A119" s="126"/>
      <c r="B119" s="126"/>
      <c r="C119" s="126"/>
      <c r="D119" s="126"/>
    </row>
    <row r="120" spans="1:4" ht="21.75" customHeight="1">
      <c r="A120" s="126"/>
      <c r="B120" s="126"/>
      <c r="C120" s="126"/>
      <c r="D120" s="126"/>
    </row>
    <row r="121" spans="1:4" ht="21.75" customHeight="1">
      <c r="A121" s="126"/>
      <c r="B121" s="126"/>
      <c r="C121" s="126"/>
      <c r="D121" s="126"/>
    </row>
    <row r="122" spans="1:4" ht="21.75" customHeight="1">
      <c r="A122" s="126"/>
      <c r="B122" s="126"/>
      <c r="C122" s="126"/>
      <c r="D122" s="126"/>
    </row>
    <row r="123" spans="1:4" ht="21.75" customHeight="1">
      <c r="A123" s="126"/>
      <c r="B123" s="126"/>
      <c r="C123" s="126"/>
      <c r="D123" s="126"/>
    </row>
    <row r="124" spans="1:4" ht="21.75" customHeight="1">
      <c r="A124" s="126"/>
      <c r="B124" s="126"/>
      <c r="C124" s="126"/>
      <c r="D124" s="126"/>
    </row>
    <row r="125" spans="1:4" ht="21.75" customHeight="1">
      <c r="A125" s="126"/>
      <c r="B125" s="126"/>
      <c r="C125" s="126"/>
      <c r="D125" s="126"/>
    </row>
    <row r="126" spans="1:4" ht="21.75" customHeight="1">
      <c r="A126" s="126"/>
      <c r="B126" s="126"/>
      <c r="C126" s="126"/>
      <c r="D126" s="126"/>
    </row>
    <row r="127" spans="1:4" ht="21.75" customHeight="1">
      <c r="A127" s="126"/>
      <c r="B127" s="126"/>
      <c r="C127" s="126"/>
      <c r="D127" s="126"/>
    </row>
    <row r="128" spans="1:4" ht="21.75" customHeight="1">
      <c r="A128" s="126"/>
      <c r="B128" s="126"/>
      <c r="C128" s="126"/>
      <c r="D128" s="126"/>
    </row>
    <row r="129" spans="1:4" ht="21.75" customHeight="1">
      <c r="A129" s="126"/>
      <c r="B129" s="126"/>
      <c r="C129" s="126"/>
      <c r="D129" s="126"/>
    </row>
    <row r="130" spans="1:4" ht="21.75" customHeight="1">
      <c r="A130" s="126"/>
      <c r="B130" s="126"/>
      <c r="C130" s="126"/>
      <c r="D130" s="126"/>
    </row>
    <row r="131" spans="1:4" ht="21.75" customHeight="1">
      <c r="A131" s="126"/>
      <c r="B131" s="126"/>
      <c r="C131" s="126"/>
      <c r="D131" s="126"/>
    </row>
    <row r="132" spans="1:4" ht="21.75" customHeight="1">
      <c r="A132" s="126"/>
      <c r="B132" s="126"/>
      <c r="C132" s="126"/>
      <c r="D132" s="126"/>
    </row>
    <row r="133" spans="1:4" ht="21.75" customHeight="1">
      <c r="A133" s="126"/>
      <c r="B133" s="126"/>
      <c r="C133" s="126"/>
      <c r="D133" s="126"/>
    </row>
    <row r="134" spans="1:4" ht="21.75" customHeight="1">
      <c r="A134" s="126"/>
      <c r="B134" s="126"/>
      <c r="C134" s="126"/>
      <c r="D134" s="126"/>
    </row>
    <row r="135" spans="1:4" ht="21.75" customHeight="1">
      <c r="A135" s="126"/>
      <c r="B135" s="126"/>
      <c r="C135" s="126"/>
      <c r="D135" s="126"/>
    </row>
    <row r="136" spans="1:4" ht="21.75" customHeight="1">
      <c r="A136" s="126"/>
      <c r="B136" s="126"/>
      <c r="C136" s="126"/>
      <c r="D136" s="126"/>
    </row>
    <row r="137" spans="1:4" ht="21.75" customHeight="1">
      <c r="A137" s="126"/>
      <c r="B137" s="126"/>
      <c r="C137" s="126"/>
      <c r="D137" s="126"/>
    </row>
    <row r="138" spans="1:4" ht="21.75" customHeight="1">
      <c r="A138" s="126"/>
      <c r="B138" s="126"/>
      <c r="C138" s="126"/>
      <c r="D138" s="126"/>
    </row>
    <row r="139" spans="1:4" ht="21.75" customHeight="1">
      <c r="A139" s="126"/>
      <c r="B139" s="126"/>
      <c r="C139" s="126"/>
      <c r="D139" s="126"/>
    </row>
    <row r="140" spans="1:4" ht="21.75" customHeight="1">
      <c r="A140" s="126"/>
      <c r="B140" s="126"/>
      <c r="C140" s="126"/>
      <c r="D140" s="126"/>
    </row>
    <row r="141" spans="1:4" ht="21.75" customHeight="1">
      <c r="A141" s="126"/>
      <c r="B141" s="126"/>
      <c r="C141" s="126"/>
      <c r="D141" s="126"/>
    </row>
    <row r="142" spans="1:4" ht="21.75" customHeight="1">
      <c r="A142" s="126"/>
      <c r="B142" s="126"/>
      <c r="C142" s="126"/>
      <c r="D142" s="126"/>
    </row>
    <row r="143" spans="1:4" ht="21.75" customHeight="1">
      <c r="A143" s="126"/>
      <c r="B143" s="126"/>
      <c r="C143" s="126"/>
      <c r="D143" s="126"/>
    </row>
    <row r="144" spans="1:4" ht="21.75" customHeight="1">
      <c r="A144" s="126"/>
      <c r="B144" s="126"/>
      <c r="C144" s="126"/>
      <c r="D144" s="126"/>
    </row>
    <row r="145" spans="1:4" ht="21.75" customHeight="1">
      <c r="A145" s="126"/>
      <c r="B145" s="126"/>
      <c r="C145" s="126"/>
      <c r="D145" s="126"/>
    </row>
    <row r="146" spans="1:4" ht="21.75" customHeight="1">
      <c r="A146" s="126"/>
      <c r="B146" s="126"/>
      <c r="C146" s="126"/>
      <c r="D146" s="126"/>
    </row>
    <row r="147" spans="1:4" ht="21.75" customHeight="1">
      <c r="A147" s="126"/>
      <c r="B147" s="126"/>
      <c r="C147" s="126"/>
      <c r="D147" s="126"/>
    </row>
    <row r="148" spans="1:4" ht="21.75" customHeight="1">
      <c r="A148" s="126"/>
      <c r="B148" s="126"/>
      <c r="C148" s="126"/>
      <c r="D148" s="126"/>
    </row>
    <row r="149" spans="1:4" ht="21.75" customHeight="1">
      <c r="A149" s="126"/>
      <c r="B149" s="126"/>
      <c r="C149" s="126"/>
      <c r="D149" s="126"/>
    </row>
    <row r="150" spans="1:4" ht="21.75" customHeight="1">
      <c r="A150" s="126"/>
      <c r="B150" s="126"/>
      <c r="C150" s="126"/>
      <c r="D150" s="126"/>
    </row>
    <row r="151" spans="1:4" ht="21.75" customHeight="1">
      <c r="A151" s="126"/>
      <c r="B151" s="126"/>
      <c r="C151" s="126"/>
      <c r="D151" s="126"/>
    </row>
    <row r="152" spans="1:4" ht="21.75" customHeight="1">
      <c r="A152" s="126"/>
      <c r="B152" s="126"/>
      <c r="C152" s="126"/>
      <c r="D152" s="126"/>
    </row>
    <row r="153" spans="1:4" ht="21.75" customHeight="1">
      <c r="A153" s="126"/>
      <c r="B153" s="126"/>
      <c r="C153" s="126"/>
      <c r="D153" s="126"/>
    </row>
    <row r="154" spans="1:4" ht="21.75" customHeight="1">
      <c r="A154" s="126"/>
      <c r="B154" s="126"/>
      <c r="C154" s="126"/>
      <c r="D154" s="126"/>
    </row>
    <row r="155" spans="1:4" ht="21.75" customHeight="1">
      <c r="A155" s="126"/>
      <c r="B155" s="126"/>
      <c r="C155" s="126"/>
      <c r="D155" s="126"/>
    </row>
    <row r="156" spans="1:4" ht="21.75" customHeight="1">
      <c r="A156" s="126"/>
      <c r="B156" s="126"/>
      <c r="C156" s="126"/>
      <c r="D156" s="126"/>
    </row>
    <row r="157" spans="1:4" ht="21.75" customHeight="1">
      <c r="A157" s="126"/>
      <c r="B157" s="126"/>
      <c r="C157" s="126"/>
      <c r="D157" s="126"/>
    </row>
    <row r="158" spans="1:4" ht="21.75" customHeight="1">
      <c r="A158" s="126"/>
      <c r="B158" s="126"/>
      <c r="C158" s="126"/>
      <c r="D158" s="126"/>
    </row>
    <row r="159" spans="1:4" ht="21.75" customHeight="1">
      <c r="A159" s="126"/>
      <c r="B159" s="126"/>
      <c r="C159" s="126"/>
      <c r="D159" s="126"/>
    </row>
    <row r="160" spans="1:4" ht="21.75" customHeight="1">
      <c r="A160" s="126"/>
      <c r="B160" s="126"/>
      <c r="C160" s="126"/>
      <c r="D160" s="126"/>
    </row>
    <row r="161" spans="1:4" ht="21.75" customHeight="1">
      <c r="A161" s="126"/>
      <c r="B161" s="126"/>
      <c r="C161" s="126"/>
      <c r="D161" s="126"/>
    </row>
    <row r="162" spans="1:4" ht="21.75" customHeight="1">
      <c r="A162" s="126"/>
      <c r="B162" s="126"/>
      <c r="C162" s="126"/>
      <c r="D162" s="126"/>
    </row>
    <row r="163" spans="1:4" ht="21.75" customHeight="1">
      <c r="A163" s="126"/>
      <c r="B163" s="126"/>
      <c r="C163" s="126"/>
      <c r="D163" s="126"/>
    </row>
    <row r="164" spans="1:4" ht="21.75" customHeight="1">
      <c r="A164" s="126"/>
      <c r="B164" s="126"/>
      <c r="C164" s="126"/>
      <c r="D164" s="126"/>
    </row>
    <row r="165" spans="1:4" ht="21.75" customHeight="1">
      <c r="A165" s="126"/>
      <c r="B165" s="126"/>
      <c r="C165" s="126"/>
      <c r="D165" s="126"/>
    </row>
    <row r="166" spans="1:4" ht="21.75" customHeight="1">
      <c r="A166" s="126"/>
      <c r="B166" s="126"/>
      <c r="C166" s="126"/>
      <c r="D166" s="126"/>
    </row>
    <row r="167" spans="1:4" ht="21.75" customHeight="1">
      <c r="A167" s="126"/>
      <c r="B167" s="126"/>
      <c r="C167" s="126"/>
      <c r="D167" s="126"/>
    </row>
    <row r="168" spans="1:4" ht="21.75" customHeight="1">
      <c r="A168" s="126"/>
      <c r="B168" s="126"/>
      <c r="C168" s="126"/>
      <c r="D168" s="126"/>
    </row>
    <row r="169" spans="1:4" ht="21.75" customHeight="1">
      <c r="A169" s="126"/>
      <c r="B169" s="126"/>
      <c r="C169" s="126"/>
      <c r="D169" s="126"/>
    </row>
    <row r="170" spans="1:4" ht="21.75" customHeight="1">
      <c r="A170" s="126"/>
      <c r="B170" s="126"/>
      <c r="C170" s="126"/>
      <c r="D170" s="126"/>
    </row>
    <row r="171" spans="1:4" ht="21.75" customHeight="1">
      <c r="A171" s="126"/>
      <c r="B171" s="126"/>
      <c r="C171" s="126"/>
      <c r="D171" s="126"/>
    </row>
    <row r="172" spans="1:4" ht="21.75" customHeight="1">
      <c r="A172" s="126"/>
      <c r="B172" s="126"/>
      <c r="C172" s="126"/>
      <c r="D172" s="126"/>
    </row>
    <row r="173" spans="1:4" ht="21.75" customHeight="1">
      <c r="A173" s="126"/>
      <c r="B173" s="126"/>
      <c r="C173" s="126"/>
      <c r="D173" s="126"/>
    </row>
    <row r="174" spans="1:4" ht="12.75">
      <c r="A174" s="126"/>
      <c r="B174" s="126"/>
      <c r="C174" s="126"/>
      <c r="D174" s="126"/>
    </row>
    <row r="175" spans="1:4" ht="12.75">
      <c r="A175" s="126"/>
      <c r="B175" s="126"/>
      <c r="C175" s="126"/>
      <c r="D175" s="126"/>
    </row>
    <row r="176" spans="1:4" ht="12.75">
      <c r="A176" s="126"/>
      <c r="B176" s="126"/>
      <c r="C176" s="126"/>
      <c r="D176" s="126"/>
    </row>
    <row r="177" spans="1:4" ht="12.75">
      <c r="A177" s="126"/>
      <c r="B177" s="126"/>
      <c r="C177" s="126"/>
      <c r="D177" s="126"/>
    </row>
    <row r="178" spans="1:4" ht="12.75">
      <c r="A178" s="126"/>
      <c r="B178" s="126"/>
      <c r="C178" s="126"/>
      <c r="D178" s="126"/>
    </row>
    <row r="179" spans="1:4" ht="12.75">
      <c r="A179" s="126"/>
      <c r="B179" s="126"/>
      <c r="C179" s="126"/>
      <c r="D179" s="126"/>
    </row>
    <row r="180" spans="1:4" ht="12.75">
      <c r="A180" s="126"/>
      <c r="B180" s="126"/>
      <c r="C180" s="126"/>
      <c r="D180" s="126"/>
    </row>
  </sheetData>
  <mergeCells count="249">
    <mergeCell ref="X6:AI6"/>
    <mergeCell ref="A3:AJ3"/>
    <mergeCell ref="V72:Z72"/>
    <mergeCell ref="AA72:AE72"/>
    <mergeCell ref="AF72:AJ72"/>
    <mergeCell ref="V13:Z13"/>
    <mergeCell ref="AA13:AE13"/>
    <mergeCell ref="V70:Z70"/>
    <mergeCell ref="AA70:AE70"/>
    <mergeCell ref="AF70:AJ70"/>
    <mergeCell ref="V71:Z71"/>
    <mergeCell ref="AA71:AE71"/>
    <mergeCell ref="AF71:AJ71"/>
    <mergeCell ref="V68:Z68"/>
    <mergeCell ref="AA68:AE68"/>
    <mergeCell ref="AF68:AJ68"/>
    <mergeCell ref="V69:Z69"/>
    <mergeCell ref="AA69:AE69"/>
    <mergeCell ref="AF69:AJ69"/>
    <mergeCell ref="V65:Z65"/>
    <mergeCell ref="AA65:AE65"/>
    <mergeCell ref="AF65:AJ65"/>
    <mergeCell ref="V67:Z67"/>
    <mergeCell ref="AA67:AE67"/>
    <mergeCell ref="AF67:AJ67"/>
    <mergeCell ref="V63:Z63"/>
    <mergeCell ref="AA63:AE63"/>
    <mergeCell ref="AF63:AJ63"/>
    <mergeCell ref="V64:Z64"/>
    <mergeCell ref="AA64:AE64"/>
    <mergeCell ref="AF64:AJ64"/>
    <mergeCell ref="V61:Z61"/>
    <mergeCell ref="AA61:AE61"/>
    <mergeCell ref="AF61:AJ61"/>
    <mergeCell ref="V62:Z62"/>
    <mergeCell ref="AA62:AE62"/>
    <mergeCell ref="AF62:AJ62"/>
    <mergeCell ref="V60:Z60"/>
    <mergeCell ref="AA59:AE59"/>
    <mergeCell ref="AF59:AJ59"/>
    <mergeCell ref="AA60:AE60"/>
    <mergeCell ref="AF60:AJ60"/>
    <mergeCell ref="V58:Z58"/>
    <mergeCell ref="AA58:AE58"/>
    <mergeCell ref="AF58:AJ58"/>
    <mergeCell ref="V59:Z59"/>
    <mergeCell ref="V56:Z56"/>
    <mergeCell ref="AA56:AE56"/>
    <mergeCell ref="AF56:AJ56"/>
    <mergeCell ref="V57:Z57"/>
    <mergeCell ref="AA57:AE57"/>
    <mergeCell ref="AF57:AJ57"/>
    <mergeCell ref="V54:Z54"/>
    <mergeCell ref="AA54:AE54"/>
    <mergeCell ref="AF54:AJ54"/>
    <mergeCell ref="V55:Z55"/>
    <mergeCell ref="AA55:AE55"/>
    <mergeCell ref="AF55:AJ55"/>
    <mergeCell ref="V52:Z52"/>
    <mergeCell ref="AA52:AE52"/>
    <mergeCell ref="AF52:AJ52"/>
    <mergeCell ref="V53:Z53"/>
    <mergeCell ref="AA53:AE53"/>
    <mergeCell ref="AF53:AJ53"/>
    <mergeCell ref="V50:Z50"/>
    <mergeCell ref="AA50:AE50"/>
    <mergeCell ref="AF50:AJ50"/>
    <mergeCell ref="V51:Z51"/>
    <mergeCell ref="AA51:AE51"/>
    <mergeCell ref="AF51:AJ51"/>
    <mergeCell ref="V48:Z48"/>
    <mergeCell ref="AA48:AE48"/>
    <mergeCell ref="AF48:AJ48"/>
    <mergeCell ref="V49:Z49"/>
    <mergeCell ref="AA49:AE49"/>
    <mergeCell ref="AF49:AJ49"/>
    <mergeCell ref="V46:Z46"/>
    <mergeCell ref="AA46:AE46"/>
    <mergeCell ref="AF46:AJ46"/>
    <mergeCell ref="V47:Z47"/>
    <mergeCell ref="AA47:AE47"/>
    <mergeCell ref="AF47:AJ47"/>
    <mergeCell ref="AF43:AJ43"/>
    <mergeCell ref="AF44:AJ44"/>
    <mergeCell ref="AA45:AE45"/>
    <mergeCell ref="AF45:AJ45"/>
    <mergeCell ref="V43:Z43"/>
    <mergeCell ref="V44:Z44"/>
    <mergeCell ref="V45:Z45"/>
    <mergeCell ref="AA42:AE42"/>
    <mergeCell ref="AA43:AE43"/>
    <mergeCell ref="AA44:AE44"/>
    <mergeCell ref="V41:Z41"/>
    <mergeCell ref="AA41:AE41"/>
    <mergeCell ref="AF41:AJ41"/>
    <mergeCell ref="V42:Z42"/>
    <mergeCell ref="AF42:AJ42"/>
    <mergeCell ref="AF38:AJ38"/>
    <mergeCell ref="AF39:AJ39"/>
    <mergeCell ref="V40:Z40"/>
    <mergeCell ref="AA40:AE40"/>
    <mergeCell ref="AF40:AJ40"/>
    <mergeCell ref="V38:Z38"/>
    <mergeCell ref="V39:Z39"/>
    <mergeCell ref="AA38:AE38"/>
    <mergeCell ref="AA39:AE39"/>
    <mergeCell ref="V36:Z36"/>
    <mergeCell ref="AA36:AE36"/>
    <mergeCell ref="AF36:AJ36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33:Z33"/>
    <mergeCell ref="AA33:AE33"/>
    <mergeCell ref="AF33:AJ33"/>
    <mergeCell ref="AA32:AE32"/>
    <mergeCell ref="AF32:AJ32"/>
    <mergeCell ref="V31:Z31"/>
    <mergeCell ref="AA31:AE31"/>
    <mergeCell ref="AF31:AJ31"/>
    <mergeCell ref="V32:Z32"/>
    <mergeCell ref="AA27:AE27"/>
    <mergeCell ref="AA28:AE28"/>
    <mergeCell ref="AF26:AJ26"/>
    <mergeCell ref="V30:Z30"/>
    <mergeCell ref="AA30:AE30"/>
    <mergeCell ref="AF30:AJ30"/>
    <mergeCell ref="AF27:AJ27"/>
    <mergeCell ref="AF28:AJ28"/>
    <mergeCell ref="V25:Z25"/>
    <mergeCell ref="AA25:AE25"/>
    <mergeCell ref="AF25:AJ25"/>
    <mergeCell ref="V29:Z29"/>
    <mergeCell ref="AA29:AE29"/>
    <mergeCell ref="AF29:AJ29"/>
    <mergeCell ref="V26:Z26"/>
    <mergeCell ref="V27:Z27"/>
    <mergeCell ref="V28:Z28"/>
    <mergeCell ref="AA26:AE26"/>
    <mergeCell ref="AF20:AJ20"/>
    <mergeCell ref="AF21:AJ21"/>
    <mergeCell ref="AF22:AJ22"/>
    <mergeCell ref="AF23:AJ23"/>
    <mergeCell ref="AF24:AJ24"/>
    <mergeCell ref="V22:Z22"/>
    <mergeCell ref="V23:Z23"/>
    <mergeCell ref="AA22:AE22"/>
    <mergeCell ref="AA23:AE23"/>
    <mergeCell ref="AF16:AJ16"/>
    <mergeCell ref="V17:Z17"/>
    <mergeCell ref="V18:Z18"/>
    <mergeCell ref="V19:Z19"/>
    <mergeCell ref="AA17:AE17"/>
    <mergeCell ref="AA18:AE18"/>
    <mergeCell ref="AA19:AE19"/>
    <mergeCell ref="AF17:AJ17"/>
    <mergeCell ref="AF18:AJ18"/>
    <mergeCell ref="AF19:AJ19"/>
    <mergeCell ref="A71:S71"/>
    <mergeCell ref="A72:S72"/>
    <mergeCell ref="V16:Z16"/>
    <mergeCell ref="AA16:AE16"/>
    <mergeCell ref="V20:Z20"/>
    <mergeCell ref="V21:Z21"/>
    <mergeCell ref="AA20:AE20"/>
    <mergeCell ref="AA21:AE21"/>
    <mergeCell ref="V24:Z24"/>
    <mergeCell ref="AA24:AE24"/>
    <mergeCell ref="A68:S68"/>
    <mergeCell ref="A69:S69"/>
    <mergeCell ref="A70:S70"/>
    <mergeCell ref="A63:S63"/>
    <mergeCell ref="A64:S64"/>
    <mergeCell ref="A65:S65"/>
    <mergeCell ref="A67:S67"/>
    <mergeCell ref="A62:S62"/>
    <mergeCell ref="A59:S59"/>
    <mergeCell ref="A60:S60"/>
    <mergeCell ref="A61:S61"/>
    <mergeCell ref="A55:S55"/>
    <mergeCell ref="A56:S56"/>
    <mergeCell ref="A57:S57"/>
    <mergeCell ref="A58:S58"/>
    <mergeCell ref="A51:S51"/>
    <mergeCell ref="A52:S52"/>
    <mergeCell ref="A53:S53"/>
    <mergeCell ref="A54:S54"/>
    <mergeCell ref="A49:S49"/>
    <mergeCell ref="A50:S50"/>
    <mergeCell ref="A48:S48"/>
    <mergeCell ref="A45:S45"/>
    <mergeCell ref="A46:S46"/>
    <mergeCell ref="A47:S47"/>
    <mergeCell ref="A41:S41"/>
    <mergeCell ref="A42:S42"/>
    <mergeCell ref="A43:S43"/>
    <mergeCell ref="A44:S44"/>
    <mergeCell ref="A37:S37"/>
    <mergeCell ref="A38:S38"/>
    <mergeCell ref="A39:S39"/>
    <mergeCell ref="A40:S40"/>
    <mergeCell ref="A33:S33"/>
    <mergeCell ref="A34:S34"/>
    <mergeCell ref="A35:S35"/>
    <mergeCell ref="A36:S36"/>
    <mergeCell ref="A29:S29"/>
    <mergeCell ref="A30:S30"/>
    <mergeCell ref="A31:S31"/>
    <mergeCell ref="A32:S32"/>
    <mergeCell ref="T62:U62"/>
    <mergeCell ref="T52:U52"/>
    <mergeCell ref="T53:U53"/>
    <mergeCell ref="T55:U55"/>
    <mergeCell ref="T56:U56"/>
    <mergeCell ref="T48:U48"/>
    <mergeCell ref="T22:U22"/>
    <mergeCell ref="T23:U23"/>
    <mergeCell ref="T29:U29"/>
    <mergeCell ref="T30:U30"/>
    <mergeCell ref="A19:S19"/>
    <mergeCell ref="T38:U38"/>
    <mergeCell ref="T46:U46"/>
    <mergeCell ref="T47:U47"/>
    <mergeCell ref="A23:S23"/>
    <mergeCell ref="A25:S25"/>
    <mergeCell ref="A26:S26"/>
    <mergeCell ref="A24:S24"/>
    <mergeCell ref="A27:S27"/>
    <mergeCell ref="A28:S28"/>
    <mergeCell ref="A13:S14"/>
    <mergeCell ref="A16:S16"/>
    <mergeCell ref="A17:S17"/>
    <mergeCell ref="A18:S18"/>
    <mergeCell ref="T13:U14"/>
    <mergeCell ref="AF13:AJ14"/>
    <mergeCell ref="A4:AJ4"/>
    <mergeCell ref="A66:S66"/>
    <mergeCell ref="V66:Z66"/>
    <mergeCell ref="AA66:AE66"/>
    <mergeCell ref="AF66:AJ66"/>
    <mergeCell ref="A20:S20"/>
    <mergeCell ref="A21:S21"/>
    <mergeCell ref="A22:S22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00" verticalDpi="300" orientation="portrait" paperSize="9" scale="82" r:id="rId1"/>
  <rowBreaks count="1" manualBreakCount="1">
    <brk id="4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G177"/>
  <sheetViews>
    <sheetView zoomScaleSheetLayoutView="75" workbookViewId="0" topLeftCell="F5">
      <pane xSplit="12" ySplit="10" topLeftCell="AK168" activePane="bottomRight" state="frozen"/>
      <selection pane="topLeft" activeCell="F5" sqref="F5"/>
      <selection pane="topRight" activeCell="R5" sqref="R5"/>
      <selection pane="bottomLeft" activeCell="F15" sqref="F15"/>
      <selection pane="bottomRight" activeCell="BI174" sqref="BI174"/>
    </sheetView>
  </sheetViews>
  <sheetFormatPr defaultColWidth="9.140625" defaultRowHeight="12.75"/>
  <cols>
    <col min="1" max="1" width="11.421875" style="1401" customWidth="1"/>
    <col min="2" max="3" width="3.28125" style="1401" customWidth="1"/>
    <col min="4" max="15" width="3.8515625" style="1401" customWidth="1"/>
    <col min="16" max="16" width="3.140625" style="1401" customWidth="1"/>
    <col min="17" max="19" width="3.421875" style="1401" customWidth="1"/>
    <col min="20" max="20" width="3.57421875" style="1401" customWidth="1"/>
    <col min="21" max="21" width="1.7109375" style="1401" hidden="1" customWidth="1"/>
    <col min="22" max="54" width="3.28125" style="1401" customWidth="1"/>
    <col min="55" max="66" width="3.28125" style="1404" customWidth="1"/>
    <col min="67" max="85" width="9.140625" style="1404" customWidth="1"/>
    <col min="86" max="16384" width="9.140625" style="1401" customWidth="1"/>
  </cols>
  <sheetData>
    <row r="1" spans="53:54" ht="13.5" thickBot="1">
      <c r="BA1" s="1402"/>
      <c r="BB1" s="1403"/>
    </row>
    <row r="2" spans="53:54" ht="12.75">
      <c r="BA2" s="1405"/>
      <c r="BB2" s="1405" t="s">
        <v>1473</v>
      </c>
    </row>
    <row r="3" spans="1:54" ht="22.5" customHeight="1">
      <c r="A3" s="1406" t="s">
        <v>1022</v>
      </c>
      <c r="B3" s="1406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  <c r="AG3" s="1406"/>
      <c r="AH3" s="1406"/>
      <c r="AI3" s="1406"/>
      <c r="AJ3" s="1406"/>
      <c r="AK3" s="1406"/>
      <c r="AL3" s="1406"/>
      <c r="AM3" s="1406"/>
      <c r="AN3" s="1406"/>
      <c r="AO3" s="1406"/>
      <c r="AP3" s="1406"/>
      <c r="AQ3" s="1406"/>
      <c r="AR3" s="1406"/>
      <c r="AS3" s="1406"/>
      <c r="AT3" s="1406"/>
      <c r="AU3" s="1406"/>
      <c r="AV3" s="1406"/>
      <c r="AW3" s="1406"/>
      <c r="AX3" s="1406"/>
      <c r="AY3" s="1406"/>
      <c r="AZ3" s="1406"/>
      <c r="BA3" s="1406"/>
      <c r="BB3" s="1406"/>
    </row>
    <row r="5" ht="13.5" thickBot="1"/>
    <row r="6" spans="2:54" ht="15.75" customHeight="1" thickBot="1">
      <c r="B6" s="1407">
        <v>5</v>
      </c>
      <c r="C6" s="1408">
        <v>1</v>
      </c>
      <c r="D6" s="1408">
        <v>3</v>
      </c>
      <c r="E6" s="1408">
        <v>0</v>
      </c>
      <c r="F6" s="1408">
        <v>0</v>
      </c>
      <c r="G6" s="1409">
        <v>9</v>
      </c>
      <c r="I6" s="1407">
        <v>1</v>
      </c>
      <c r="J6" s="1408">
        <v>2</v>
      </c>
      <c r="K6" s="1408">
        <v>5</v>
      </c>
      <c r="L6" s="1409">
        <v>4</v>
      </c>
      <c r="N6" s="1407">
        <v>0</v>
      </c>
      <c r="O6" s="1409">
        <v>1</v>
      </c>
      <c r="Q6" s="1407">
        <v>2</v>
      </c>
      <c r="R6" s="1408">
        <v>8</v>
      </c>
      <c r="S6" s="1408">
        <v>0</v>
      </c>
      <c r="T6" s="1409">
        <v>0</v>
      </c>
      <c r="W6" s="1407">
        <v>8</v>
      </c>
      <c r="X6" s="1408">
        <v>4</v>
      </c>
      <c r="Y6" s="1408">
        <v>1</v>
      </c>
      <c r="Z6" s="1408">
        <v>1</v>
      </c>
      <c r="AA6" s="1408">
        <v>0</v>
      </c>
      <c r="AB6" s="1409">
        <v>5</v>
      </c>
      <c r="AD6" s="1410">
        <v>3</v>
      </c>
      <c r="AE6" s="1411">
        <v>4</v>
      </c>
      <c r="AG6" s="1412">
        <v>2</v>
      </c>
      <c r="AH6" s="1413">
        <v>0</v>
      </c>
      <c r="AI6" s="1413">
        <v>0</v>
      </c>
      <c r="AJ6" s="1414">
        <v>9</v>
      </c>
      <c r="AL6" s="1415">
        <v>3</v>
      </c>
      <c r="AQ6" s="1416" t="s">
        <v>1476</v>
      </c>
      <c r="AR6" s="1416"/>
      <c r="AS6" s="1416"/>
      <c r="AT6" s="1416"/>
      <c r="AU6" s="1416"/>
      <c r="AV6" s="1416"/>
      <c r="AW6" s="1416"/>
      <c r="AX6" s="1416"/>
      <c r="AY6" s="1416"/>
      <c r="AZ6" s="1416"/>
      <c r="BA6" s="1416"/>
      <c r="BB6" s="1416"/>
    </row>
    <row r="7" spans="2:54" ht="25.5" customHeight="1">
      <c r="B7" s="1417" t="s">
        <v>1450</v>
      </c>
      <c r="C7" s="1417"/>
      <c r="D7" s="1417"/>
      <c r="E7" s="1417"/>
      <c r="F7" s="1417"/>
      <c r="G7" s="1417"/>
      <c r="H7" s="1418"/>
      <c r="I7" s="1417" t="s">
        <v>1451</v>
      </c>
      <c r="J7" s="1417"/>
      <c r="K7" s="1417"/>
      <c r="L7" s="1417"/>
      <c r="M7" s="1418"/>
      <c r="N7" s="1419" t="s">
        <v>1478</v>
      </c>
      <c r="O7" s="1419"/>
      <c r="P7" s="1418"/>
      <c r="Q7" s="1419" t="s">
        <v>1685</v>
      </c>
      <c r="R7" s="1419"/>
      <c r="S7" s="1419"/>
      <c r="T7" s="1419"/>
      <c r="U7" s="1418"/>
      <c r="W7" s="1417" t="s">
        <v>1454</v>
      </c>
      <c r="X7" s="1417"/>
      <c r="Y7" s="1417"/>
      <c r="Z7" s="1417"/>
      <c r="AA7" s="1417"/>
      <c r="AB7" s="1417"/>
      <c r="AD7" s="1417" t="s">
        <v>1480</v>
      </c>
      <c r="AE7" s="1417"/>
      <c r="AG7" s="1417" t="s">
        <v>1481</v>
      </c>
      <c r="AH7" s="1417"/>
      <c r="AI7" s="1417"/>
      <c r="AJ7" s="1417"/>
      <c r="AL7" s="1417" t="s">
        <v>1482</v>
      </c>
      <c r="AW7" s="1420" t="s">
        <v>1477</v>
      </c>
      <c r="AX7" s="1420"/>
      <c r="AY7" s="1421"/>
      <c r="AZ7" s="1420"/>
      <c r="BA7" s="1420"/>
      <c r="BB7" s="1420"/>
    </row>
    <row r="8" ht="12.75">
      <c r="BB8" s="1422"/>
    </row>
    <row r="9" spans="1:54" ht="12.75">
      <c r="A9" s="1423" t="s">
        <v>1023</v>
      </c>
      <c r="AY9" s="1422" t="s">
        <v>1483</v>
      </c>
      <c r="AZ9" s="1422"/>
      <c r="BA9" s="1422"/>
      <c r="BB9" s="1422"/>
    </row>
    <row r="10" spans="1:54" ht="12.75" customHeight="1">
      <c r="A10" s="1424" t="s">
        <v>1024</v>
      </c>
      <c r="B10" s="1424"/>
      <c r="C10" s="1424"/>
      <c r="D10" s="1425" t="s">
        <v>1025</v>
      </c>
      <c r="E10" s="1425"/>
      <c r="F10" s="1425"/>
      <c r="G10" s="1425"/>
      <c r="H10" s="1425"/>
      <c r="I10" s="1425"/>
      <c r="J10" s="1425"/>
      <c r="K10" s="1425"/>
      <c r="L10" s="1425"/>
      <c r="M10" s="1425"/>
      <c r="N10" s="1425"/>
      <c r="O10" s="1425"/>
      <c r="P10" s="1426" t="s">
        <v>1485</v>
      </c>
      <c r="Q10" s="1426"/>
      <c r="R10" s="1426" t="s">
        <v>1026</v>
      </c>
      <c r="S10" s="1426"/>
      <c r="T10" s="1426"/>
      <c r="U10" s="1427"/>
      <c r="V10" s="1426" t="s">
        <v>1027</v>
      </c>
      <c r="W10" s="1426"/>
      <c r="X10" s="1426"/>
      <c r="Y10" s="1426"/>
      <c r="Z10" s="1426" t="s">
        <v>1028</v>
      </c>
      <c r="AA10" s="1426"/>
      <c r="AB10" s="1426"/>
      <c r="AC10" s="1426" t="s">
        <v>1029</v>
      </c>
      <c r="AD10" s="1426"/>
      <c r="AE10" s="1426"/>
      <c r="AF10" s="1426" t="s">
        <v>1030</v>
      </c>
      <c r="AG10" s="1426"/>
      <c r="AH10" s="1426"/>
      <c r="AI10" s="1426"/>
      <c r="AJ10" s="1428" t="s">
        <v>1500</v>
      </c>
      <c r="AK10" s="1428"/>
      <c r="AL10" s="1428"/>
      <c r="AM10" s="1428"/>
      <c r="AN10" s="1426" t="s">
        <v>1031</v>
      </c>
      <c r="AO10" s="1426"/>
      <c r="AP10" s="1426"/>
      <c r="AQ10" s="1426"/>
      <c r="AR10" s="1429" t="s">
        <v>1032</v>
      </c>
      <c r="AS10" s="1429"/>
      <c r="AT10" s="1429"/>
      <c r="AU10" s="1429"/>
      <c r="AV10" s="1429" t="s">
        <v>1033</v>
      </c>
      <c r="AW10" s="1429"/>
      <c r="AX10" s="1429"/>
      <c r="AY10" s="1429"/>
      <c r="AZ10" s="1426" t="s">
        <v>1034</v>
      </c>
      <c r="BA10" s="1426"/>
      <c r="BB10" s="1426"/>
    </row>
    <row r="11" spans="1:54" ht="12.75" customHeight="1">
      <c r="A11" s="1430"/>
      <c r="B11" s="1430"/>
      <c r="C11" s="1430"/>
      <c r="D11" s="1425"/>
      <c r="E11" s="1425"/>
      <c r="F11" s="1425"/>
      <c r="G11" s="1425"/>
      <c r="H11" s="1425"/>
      <c r="I11" s="1425"/>
      <c r="J11" s="1425"/>
      <c r="K11" s="1425"/>
      <c r="L11" s="1425"/>
      <c r="M11" s="1425"/>
      <c r="N11" s="1425"/>
      <c r="O11" s="1425"/>
      <c r="P11" s="1431"/>
      <c r="Q11" s="1431"/>
      <c r="R11" s="1431"/>
      <c r="S11" s="1431"/>
      <c r="T11" s="1431"/>
      <c r="U11" s="1432"/>
      <c r="V11" s="1431"/>
      <c r="W11" s="1431"/>
      <c r="X11" s="1431"/>
      <c r="Y11" s="1431"/>
      <c r="Z11" s="1431"/>
      <c r="AA11" s="1431"/>
      <c r="AB11" s="1431"/>
      <c r="AC11" s="1431"/>
      <c r="AD11" s="1431"/>
      <c r="AE11" s="1431"/>
      <c r="AF11" s="1431"/>
      <c r="AG11" s="1431"/>
      <c r="AH11" s="1431"/>
      <c r="AI11" s="1431"/>
      <c r="AJ11" s="1433"/>
      <c r="AK11" s="1433"/>
      <c r="AL11" s="1433"/>
      <c r="AM11" s="1433"/>
      <c r="AN11" s="1431"/>
      <c r="AO11" s="1431"/>
      <c r="AP11" s="1431"/>
      <c r="AQ11" s="1431"/>
      <c r="AR11" s="1434"/>
      <c r="AS11" s="1434"/>
      <c r="AT11" s="1434"/>
      <c r="AU11" s="1434"/>
      <c r="AV11" s="1434"/>
      <c r="AW11" s="1434"/>
      <c r="AX11" s="1434"/>
      <c r="AY11" s="1434"/>
      <c r="AZ11" s="1431"/>
      <c r="BA11" s="1431"/>
      <c r="BB11" s="1431"/>
    </row>
    <row r="12" spans="1:54" ht="12.75">
      <c r="A12" s="1430"/>
      <c r="B12" s="1430"/>
      <c r="C12" s="1430"/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  <c r="N12" s="1425"/>
      <c r="O12" s="1425"/>
      <c r="P12" s="1431"/>
      <c r="Q12" s="1431"/>
      <c r="R12" s="1431"/>
      <c r="S12" s="1431"/>
      <c r="T12" s="1431"/>
      <c r="U12" s="1432"/>
      <c r="V12" s="1431"/>
      <c r="W12" s="1431"/>
      <c r="X12" s="1431"/>
      <c r="Y12" s="1431"/>
      <c r="Z12" s="1431"/>
      <c r="AA12" s="1431"/>
      <c r="AB12" s="1431"/>
      <c r="AC12" s="1431"/>
      <c r="AD12" s="1431"/>
      <c r="AE12" s="1431"/>
      <c r="AF12" s="1431"/>
      <c r="AG12" s="1431"/>
      <c r="AH12" s="1431"/>
      <c r="AI12" s="1431"/>
      <c r="AJ12" s="1433"/>
      <c r="AK12" s="1433"/>
      <c r="AL12" s="1433"/>
      <c r="AM12" s="1433"/>
      <c r="AN12" s="1431"/>
      <c r="AO12" s="1431"/>
      <c r="AP12" s="1431"/>
      <c r="AQ12" s="1431"/>
      <c r="AR12" s="1434"/>
      <c r="AS12" s="1434"/>
      <c r="AT12" s="1434"/>
      <c r="AU12" s="1434"/>
      <c r="AV12" s="1434"/>
      <c r="AW12" s="1434"/>
      <c r="AX12" s="1434"/>
      <c r="AY12" s="1434"/>
      <c r="AZ12" s="1431"/>
      <c r="BA12" s="1431"/>
      <c r="BB12" s="1431"/>
    </row>
    <row r="13" spans="1:54" ht="12.75">
      <c r="A13" s="1435"/>
      <c r="B13" s="1435"/>
      <c r="C13" s="143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  <c r="N13" s="1425"/>
      <c r="O13" s="1425"/>
      <c r="P13" s="1436"/>
      <c r="Q13" s="1436"/>
      <c r="R13" s="1436"/>
      <c r="S13" s="1436"/>
      <c r="T13" s="1436"/>
      <c r="U13" s="1437"/>
      <c r="V13" s="1436"/>
      <c r="W13" s="1436"/>
      <c r="X13" s="1436"/>
      <c r="Y13" s="1436"/>
      <c r="Z13" s="1436"/>
      <c r="AA13" s="1436"/>
      <c r="AB13" s="1436"/>
      <c r="AC13" s="1436"/>
      <c r="AD13" s="1436"/>
      <c r="AE13" s="1436"/>
      <c r="AF13" s="1436"/>
      <c r="AG13" s="1436"/>
      <c r="AH13" s="1436"/>
      <c r="AI13" s="1436"/>
      <c r="AJ13" s="1438"/>
      <c r="AK13" s="1438"/>
      <c r="AL13" s="1438"/>
      <c r="AM13" s="1438"/>
      <c r="AN13" s="1436"/>
      <c r="AO13" s="1436"/>
      <c r="AP13" s="1436"/>
      <c r="AQ13" s="1436"/>
      <c r="AR13" s="1439"/>
      <c r="AS13" s="1439"/>
      <c r="AT13" s="1439"/>
      <c r="AU13" s="1439"/>
      <c r="AV13" s="1439"/>
      <c r="AW13" s="1439"/>
      <c r="AX13" s="1439"/>
      <c r="AY13" s="1439"/>
      <c r="AZ13" s="1436"/>
      <c r="BA13" s="1436"/>
      <c r="BB13" s="1436"/>
    </row>
    <row r="14" spans="1:54" ht="12.75">
      <c r="A14" s="1440">
        <v>1</v>
      </c>
      <c r="B14" s="1440"/>
      <c r="C14" s="1440"/>
      <c r="D14" s="1440">
        <v>2</v>
      </c>
      <c r="E14" s="1440"/>
      <c r="F14" s="1440"/>
      <c r="G14" s="1440"/>
      <c r="H14" s="1440"/>
      <c r="I14" s="1440"/>
      <c r="J14" s="1440"/>
      <c r="K14" s="1440"/>
      <c r="L14" s="1440"/>
      <c r="M14" s="1440"/>
      <c r="N14" s="1440"/>
      <c r="O14" s="1440"/>
      <c r="P14" s="1441">
        <v>3</v>
      </c>
      <c r="Q14" s="1441"/>
      <c r="R14" s="1441">
        <v>4</v>
      </c>
      <c r="S14" s="1441"/>
      <c r="T14" s="1441"/>
      <c r="U14" s="1442"/>
      <c r="V14" s="1441">
        <v>5</v>
      </c>
      <c r="W14" s="1441"/>
      <c r="X14" s="1441"/>
      <c r="Y14" s="1441"/>
      <c r="Z14" s="1441">
        <v>6</v>
      </c>
      <c r="AA14" s="1441"/>
      <c r="AB14" s="1441"/>
      <c r="AC14" s="1441">
        <v>7</v>
      </c>
      <c r="AD14" s="1441"/>
      <c r="AE14" s="1441"/>
      <c r="AF14" s="1441">
        <v>8</v>
      </c>
      <c r="AG14" s="1441"/>
      <c r="AH14" s="1441"/>
      <c r="AI14" s="1441"/>
      <c r="AJ14" s="1443">
        <v>9</v>
      </c>
      <c r="AK14" s="1443"/>
      <c r="AL14" s="1443"/>
      <c r="AM14" s="1443"/>
      <c r="AN14" s="1443">
        <v>10</v>
      </c>
      <c r="AO14" s="1443"/>
      <c r="AP14" s="1443"/>
      <c r="AQ14" s="1443"/>
      <c r="AR14" s="1441">
        <v>11</v>
      </c>
      <c r="AS14" s="1441"/>
      <c r="AT14" s="1441"/>
      <c r="AU14" s="1441"/>
      <c r="AV14" s="1441">
        <v>12</v>
      </c>
      <c r="AW14" s="1441"/>
      <c r="AX14" s="1441"/>
      <c r="AY14" s="1441"/>
      <c r="AZ14" s="1441">
        <v>13</v>
      </c>
      <c r="BA14" s="1441"/>
      <c r="BB14" s="1441"/>
    </row>
    <row r="15" spans="1:54" ht="21.75" customHeight="1">
      <c r="A15" s="1444" t="s">
        <v>1035</v>
      </c>
      <c r="B15" s="1444"/>
      <c r="C15" s="1444"/>
      <c r="D15" s="1444"/>
      <c r="E15" s="1444"/>
      <c r="F15" s="1444"/>
      <c r="G15" s="1444"/>
      <c r="H15" s="1444"/>
      <c r="I15" s="1444"/>
      <c r="J15" s="1444"/>
      <c r="K15" s="1444"/>
      <c r="L15" s="1444"/>
      <c r="M15" s="1444"/>
      <c r="N15" s="1444"/>
      <c r="O15" s="1444"/>
      <c r="P15" s="1443"/>
      <c r="Q15" s="1443"/>
      <c r="R15" s="1443"/>
      <c r="S15" s="1443"/>
      <c r="T15" s="1443"/>
      <c r="U15" s="1441"/>
      <c r="V15" s="1443"/>
      <c r="W15" s="1443"/>
      <c r="X15" s="1443"/>
      <c r="Y15" s="1443"/>
      <c r="Z15" s="1443"/>
      <c r="AA15" s="1443"/>
      <c r="AB15" s="1443"/>
      <c r="AC15" s="1443"/>
      <c r="AD15" s="1443"/>
      <c r="AE15" s="1443"/>
      <c r="AF15" s="1443"/>
      <c r="AG15" s="1443"/>
      <c r="AH15" s="1443"/>
      <c r="AI15" s="1443"/>
      <c r="AJ15" s="1443"/>
      <c r="AK15" s="1443"/>
      <c r="AL15" s="1443"/>
      <c r="AM15" s="1443"/>
      <c r="AN15" s="1443"/>
      <c r="AO15" s="1443"/>
      <c r="AP15" s="1443"/>
      <c r="AQ15" s="1443"/>
      <c r="AR15" s="1443"/>
      <c r="AS15" s="1443"/>
      <c r="AT15" s="1443"/>
      <c r="AU15" s="1443"/>
      <c r="AV15" s="1443"/>
      <c r="AW15" s="1443"/>
      <c r="AX15" s="1443"/>
      <c r="AY15" s="1443"/>
      <c r="AZ15" s="1443"/>
      <c r="BA15" s="1443"/>
      <c r="BB15" s="1443"/>
    </row>
    <row r="16" spans="1:54" ht="19.5" customHeight="1">
      <c r="A16" s="1445" t="s">
        <v>1036</v>
      </c>
      <c r="B16" s="1445"/>
      <c r="C16" s="1445"/>
      <c r="D16" s="1446" t="s">
        <v>1037</v>
      </c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3" t="s">
        <v>1491</v>
      </c>
      <c r="Q16" s="1443"/>
      <c r="R16" s="1447"/>
      <c r="S16" s="1447"/>
      <c r="T16" s="1447"/>
      <c r="U16" s="1448"/>
      <c r="V16" s="1447"/>
      <c r="W16" s="1447"/>
      <c r="X16" s="1447"/>
      <c r="Y16" s="1447"/>
      <c r="Z16" s="1447"/>
      <c r="AA16" s="1447"/>
      <c r="AB16" s="1447"/>
      <c r="AC16" s="1447"/>
      <c r="AD16" s="1447"/>
      <c r="AE16" s="1447"/>
      <c r="AF16" s="1447"/>
      <c r="AG16" s="1447"/>
      <c r="AH16" s="1447"/>
      <c r="AI16" s="1447"/>
      <c r="AJ16" s="1447"/>
      <c r="AK16" s="1447"/>
      <c r="AL16" s="1447"/>
      <c r="AM16" s="1447"/>
      <c r="AN16" s="1447"/>
      <c r="AO16" s="1447"/>
      <c r="AP16" s="1447"/>
      <c r="AQ16" s="1447"/>
      <c r="AR16" s="1447"/>
      <c r="AS16" s="1447"/>
      <c r="AT16" s="1447"/>
      <c r="AU16" s="1447"/>
      <c r="AV16" s="1447"/>
      <c r="AW16" s="1447"/>
      <c r="AX16" s="1447"/>
      <c r="AY16" s="1447"/>
      <c r="AZ16" s="1447"/>
      <c r="BA16" s="1447"/>
      <c r="BB16" s="1447"/>
    </row>
    <row r="17" spans="1:54" ht="19.5" customHeight="1">
      <c r="A17" s="1445" t="s">
        <v>1038</v>
      </c>
      <c r="B17" s="1445"/>
      <c r="C17" s="1445"/>
      <c r="D17" s="1446" t="s">
        <v>1039</v>
      </c>
      <c r="E17" s="1446"/>
      <c r="F17" s="1446"/>
      <c r="G17" s="1446"/>
      <c r="H17" s="1446"/>
      <c r="I17" s="1446"/>
      <c r="J17" s="1446"/>
      <c r="K17" s="1446"/>
      <c r="L17" s="1446"/>
      <c r="M17" s="1446"/>
      <c r="N17" s="1446"/>
      <c r="O17" s="1446"/>
      <c r="P17" s="1443" t="s">
        <v>1493</v>
      </c>
      <c r="Q17" s="1443"/>
      <c r="R17" s="1447"/>
      <c r="S17" s="1447"/>
      <c r="T17" s="1447"/>
      <c r="U17" s="1448"/>
      <c r="V17" s="1447"/>
      <c r="W17" s="1447"/>
      <c r="X17" s="1447"/>
      <c r="Y17" s="1447"/>
      <c r="Z17" s="1447"/>
      <c r="AA17" s="1447"/>
      <c r="AB17" s="1447"/>
      <c r="AC17" s="1447"/>
      <c r="AD17" s="1447"/>
      <c r="AE17" s="1447"/>
      <c r="AF17" s="1447"/>
      <c r="AG17" s="1447"/>
      <c r="AH17" s="1447"/>
      <c r="AI17" s="1447"/>
      <c r="AJ17" s="1447"/>
      <c r="AK17" s="1447"/>
      <c r="AL17" s="1447"/>
      <c r="AM17" s="1447"/>
      <c r="AN17" s="1447"/>
      <c r="AO17" s="1447"/>
      <c r="AP17" s="1447"/>
      <c r="AQ17" s="1447"/>
      <c r="AR17" s="1447"/>
      <c r="AS17" s="1447"/>
      <c r="AT17" s="1447"/>
      <c r="AU17" s="1447"/>
      <c r="AV17" s="1447"/>
      <c r="AW17" s="1447"/>
      <c r="AX17" s="1447"/>
      <c r="AY17" s="1447"/>
      <c r="AZ17" s="1447"/>
      <c r="BA17" s="1447"/>
      <c r="BB17" s="1447"/>
    </row>
    <row r="18" spans="1:54" ht="19.5" customHeight="1">
      <c r="A18" s="1445" t="s">
        <v>1040</v>
      </c>
      <c r="B18" s="1445"/>
      <c r="C18" s="1445"/>
      <c r="D18" s="1446" t="s">
        <v>1041</v>
      </c>
      <c r="E18" s="1446"/>
      <c r="F18" s="1446"/>
      <c r="G18" s="1446"/>
      <c r="H18" s="1446"/>
      <c r="I18" s="1446"/>
      <c r="J18" s="1446"/>
      <c r="K18" s="1446"/>
      <c r="L18" s="1446"/>
      <c r="M18" s="1446"/>
      <c r="N18" s="1446"/>
      <c r="O18" s="1446"/>
      <c r="P18" s="1443" t="s">
        <v>1495</v>
      </c>
      <c r="Q18" s="1443"/>
      <c r="R18" s="1447"/>
      <c r="S18" s="1447"/>
      <c r="T18" s="1447"/>
      <c r="U18" s="1448"/>
      <c r="V18" s="1447"/>
      <c r="W18" s="1447"/>
      <c r="X18" s="1447"/>
      <c r="Y18" s="1447"/>
      <c r="Z18" s="1447"/>
      <c r="AA18" s="1447"/>
      <c r="AB18" s="1447"/>
      <c r="AC18" s="1447"/>
      <c r="AD18" s="1447"/>
      <c r="AE18" s="1447"/>
      <c r="AF18" s="1447"/>
      <c r="AG18" s="1447"/>
      <c r="AH18" s="1447"/>
      <c r="AI18" s="1447"/>
      <c r="AJ18" s="1447"/>
      <c r="AK18" s="1447"/>
      <c r="AL18" s="1447"/>
      <c r="AM18" s="1447"/>
      <c r="AN18" s="1447"/>
      <c r="AO18" s="1447"/>
      <c r="AP18" s="1447"/>
      <c r="AQ18" s="1447"/>
      <c r="AR18" s="1447"/>
      <c r="AS18" s="1447"/>
      <c r="AT18" s="1447"/>
      <c r="AU18" s="1447"/>
      <c r="AV18" s="1447"/>
      <c r="AW18" s="1447"/>
      <c r="AX18" s="1447"/>
      <c r="AY18" s="1447"/>
      <c r="AZ18" s="1447"/>
      <c r="BA18" s="1447"/>
      <c r="BB18" s="1447"/>
    </row>
    <row r="19" spans="1:54" ht="19.5" customHeight="1">
      <c r="A19" s="1445" t="s">
        <v>1042</v>
      </c>
      <c r="B19" s="1445"/>
      <c r="C19" s="1445"/>
      <c r="D19" s="1446" t="s">
        <v>1043</v>
      </c>
      <c r="E19" s="1446"/>
      <c r="F19" s="1446"/>
      <c r="G19" s="1446"/>
      <c r="H19" s="1446"/>
      <c r="I19" s="1446"/>
      <c r="J19" s="1446"/>
      <c r="K19" s="1446"/>
      <c r="L19" s="1446"/>
      <c r="M19" s="1446"/>
      <c r="N19" s="1446"/>
      <c r="O19" s="1446"/>
      <c r="P19" s="1443" t="s">
        <v>1497</v>
      </c>
      <c r="Q19" s="1443"/>
      <c r="R19" s="1447"/>
      <c r="S19" s="1447"/>
      <c r="T19" s="1447"/>
      <c r="U19" s="1448"/>
      <c r="V19" s="1447"/>
      <c r="W19" s="1447"/>
      <c r="X19" s="1447"/>
      <c r="Y19" s="1447"/>
      <c r="Z19" s="1447"/>
      <c r="AA19" s="1447"/>
      <c r="AB19" s="1447"/>
      <c r="AC19" s="1447"/>
      <c r="AD19" s="1447"/>
      <c r="AE19" s="1447"/>
      <c r="AF19" s="1447"/>
      <c r="AG19" s="1447"/>
      <c r="AH19" s="1447"/>
      <c r="AI19" s="1447"/>
      <c r="AJ19" s="1447"/>
      <c r="AK19" s="1447"/>
      <c r="AL19" s="1447"/>
      <c r="AM19" s="1447"/>
      <c r="AN19" s="1447"/>
      <c r="AO19" s="1447"/>
      <c r="AP19" s="1447"/>
      <c r="AQ19" s="1447"/>
      <c r="AR19" s="1447"/>
      <c r="AS19" s="1447"/>
      <c r="AT19" s="1447"/>
      <c r="AU19" s="1447"/>
      <c r="AV19" s="1447"/>
      <c r="AW19" s="1447"/>
      <c r="AX19" s="1447"/>
      <c r="AY19" s="1447"/>
      <c r="AZ19" s="1447"/>
      <c r="BA19" s="1447"/>
      <c r="BB19" s="1447"/>
    </row>
    <row r="20" spans="1:54" ht="19.5" customHeight="1">
      <c r="A20" s="1445" t="s">
        <v>1044</v>
      </c>
      <c r="B20" s="1445"/>
      <c r="C20" s="1445"/>
      <c r="D20" s="1446" t="s">
        <v>1045</v>
      </c>
      <c r="E20" s="1446"/>
      <c r="F20" s="1446"/>
      <c r="G20" s="1446"/>
      <c r="H20" s="1446"/>
      <c r="I20" s="1446"/>
      <c r="J20" s="1446"/>
      <c r="K20" s="1446"/>
      <c r="L20" s="1446"/>
      <c r="M20" s="1446"/>
      <c r="N20" s="1446"/>
      <c r="O20" s="1446"/>
      <c r="P20" s="1443" t="s">
        <v>1499</v>
      </c>
      <c r="Q20" s="1443"/>
      <c r="R20" s="1447"/>
      <c r="S20" s="1447"/>
      <c r="T20" s="1447"/>
      <c r="U20" s="1448"/>
      <c r="V20" s="1447"/>
      <c r="W20" s="1447"/>
      <c r="X20" s="1447"/>
      <c r="Y20" s="1447"/>
      <c r="Z20" s="1447"/>
      <c r="AA20" s="1447"/>
      <c r="AB20" s="1447"/>
      <c r="AC20" s="1447"/>
      <c r="AD20" s="1447"/>
      <c r="AE20" s="1447"/>
      <c r="AF20" s="1447"/>
      <c r="AG20" s="1447"/>
      <c r="AH20" s="1447"/>
      <c r="AI20" s="1447"/>
      <c r="AJ20" s="1447"/>
      <c r="AK20" s="1447"/>
      <c r="AL20" s="1447"/>
      <c r="AM20" s="1447"/>
      <c r="AN20" s="1447"/>
      <c r="AO20" s="1447"/>
      <c r="AP20" s="1447"/>
      <c r="AQ20" s="1447"/>
      <c r="AR20" s="1447"/>
      <c r="AS20" s="1447"/>
      <c r="AT20" s="1447"/>
      <c r="AU20" s="1447"/>
      <c r="AV20" s="1447"/>
      <c r="AW20" s="1447"/>
      <c r="AX20" s="1447"/>
      <c r="AY20" s="1447"/>
      <c r="AZ20" s="1447"/>
      <c r="BA20" s="1447"/>
      <c r="BB20" s="1447"/>
    </row>
    <row r="21" spans="1:54" ht="19.5" customHeight="1">
      <c r="A21" s="1445" t="s">
        <v>1046</v>
      </c>
      <c r="B21" s="1445"/>
      <c r="C21" s="1445"/>
      <c r="D21" s="1446" t="s">
        <v>1047</v>
      </c>
      <c r="E21" s="1446"/>
      <c r="F21" s="1446"/>
      <c r="G21" s="1446"/>
      <c r="H21" s="1446"/>
      <c r="I21" s="1446"/>
      <c r="J21" s="1446"/>
      <c r="K21" s="1446"/>
      <c r="L21" s="1446"/>
      <c r="M21" s="1446"/>
      <c r="N21" s="1446"/>
      <c r="O21" s="1446"/>
      <c r="P21" s="1443" t="s">
        <v>1501</v>
      </c>
      <c r="Q21" s="1443"/>
      <c r="R21" s="1447"/>
      <c r="S21" s="1447"/>
      <c r="T21" s="1447"/>
      <c r="U21" s="1448"/>
      <c r="V21" s="1447"/>
      <c r="W21" s="1447"/>
      <c r="X21" s="1447"/>
      <c r="Y21" s="1447"/>
      <c r="Z21" s="1447"/>
      <c r="AA21" s="1447"/>
      <c r="AB21" s="1447"/>
      <c r="AC21" s="1447"/>
      <c r="AD21" s="1447"/>
      <c r="AE21" s="1447"/>
      <c r="AF21" s="1447"/>
      <c r="AG21" s="1447"/>
      <c r="AH21" s="1447"/>
      <c r="AI21" s="1447"/>
      <c r="AJ21" s="1447"/>
      <c r="AK21" s="1447"/>
      <c r="AL21" s="1447"/>
      <c r="AM21" s="1447"/>
      <c r="AN21" s="1447"/>
      <c r="AO21" s="1447"/>
      <c r="AP21" s="1447"/>
      <c r="AQ21" s="1447"/>
      <c r="AR21" s="1447"/>
      <c r="AS21" s="1447"/>
      <c r="AT21" s="1447"/>
      <c r="AU21" s="1447"/>
      <c r="AV21" s="1447"/>
      <c r="AW21" s="1447"/>
      <c r="AX21" s="1447"/>
      <c r="AY21" s="1447"/>
      <c r="AZ21" s="1447"/>
      <c r="BA21" s="1447"/>
      <c r="BB21" s="1447"/>
    </row>
    <row r="22" spans="1:54" ht="19.5" customHeight="1">
      <c r="A22" s="1445" t="s">
        <v>1048</v>
      </c>
      <c r="B22" s="1445"/>
      <c r="C22" s="1445"/>
      <c r="D22" s="1446" t="s">
        <v>1049</v>
      </c>
      <c r="E22" s="1446"/>
      <c r="F22" s="1446"/>
      <c r="G22" s="1446"/>
      <c r="H22" s="1446"/>
      <c r="I22" s="1446"/>
      <c r="J22" s="1446"/>
      <c r="K22" s="1446"/>
      <c r="L22" s="1446"/>
      <c r="M22" s="1446"/>
      <c r="N22" s="1446"/>
      <c r="O22" s="1446"/>
      <c r="P22" s="1443" t="s">
        <v>1503</v>
      </c>
      <c r="Q22" s="1443"/>
      <c r="R22" s="1447"/>
      <c r="S22" s="1447"/>
      <c r="T22" s="1447"/>
      <c r="U22" s="1448"/>
      <c r="V22" s="1447"/>
      <c r="W22" s="1447"/>
      <c r="X22" s="1447"/>
      <c r="Y22" s="1447"/>
      <c r="Z22" s="1447"/>
      <c r="AA22" s="1447"/>
      <c r="AB22" s="1447"/>
      <c r="AC22" s="1447"/>
      <c r="AD22" s="1447"/>
      <c r="AE22" s="1447"/>
      <c r="AF22" s="1447"/>
      <c r="AG22" s="1447"/>
      <c r="AH22" s="1447"/>
      <c r="AI22" s="1447"/>
      <c r="AJ22" s="1447"/>
      <c r="AK22" s="1447"/>
      <c r="AL22" s="1447"/>
      <c r="AM22" s="1447"/>
      <c r="AN22" s="1447"/>
      <c r="AO22" s="1447"/>
      <c r="AP22" s="1447"/>
      <c r="AQ22" s="1447"/>
      <c r="AR22" s="1447"/>
      <c r="AS22" s="1447"/>
      <c r="AT22" s="1447"/>
      <c r="AU22" s="1447"/>
      <c r="AV22" s="1447"/>
      <c r="AW22" s="1447"/>
      <c r="AX22" s="1447"/>
      <c r="AY22" s="1447"/>
      <c r="AZ22" s="1447"/>
      <c r="BA22" s="1447"/>
      <c r="BB22" s="1447"/>
    </row>
    <row r="23" spans="1:54" ht="19.5" customHeight="1">
      <c r="A23" s="1445" t="s">
        <v>1050</v>
      </c>
      <c r="B23" s="1445"/>
      <c r="C23" s="1445"/>
      <c r="D23" s="1446" t="s">
        <v>1051</v>
      </c>
      <c r="E23" s="1446"/>
      <c r="F23" s="1446"/>
      <c r="G23" s="1446"/>
      <c r="H23" s="1446"/>
      <c r="I23" s="1446"/>
      <c r="J23" s="1446"/>
      <c r="K23" s="1446"/>
      <c r="L23" s="1446"/>
      <c r="M23" s="1446"/>
      <c r="N23" s="1446"/>
      <c r="O23" s="1446"/>
      <c r="P23" s="1443" t="s">
        <v>1505</v>
      </c>
      <c r="Q23" s="1443"/>
      <c r="R23" s="1447"/>
      <c r="S23" s="1447"/>
      <c r="T23" s="1447"/>
      <c r="U23" s="1448"/>
      <c r="V23" s="1447"/>
      <c r="W23" s="1447"/>
      <c r="X23" s="1447"/>
      <c r="Y23" s="1447"/>
      <c r="Z23" s="1447"/>
      <c r="AA23" s="1447"/>
      <c r="AB23" s="1447"/>
      <c r="AC23" s="1447"/>
      <c r="AD23" s="1447"/>
      <c r="AE23" s="1447"/>
      <c r="AF23" s="1447"/>
      <c r="AG23" s="1447"/>
      <c r="AH23" s="1447"/>
      <c r="AI23" s="1447"/>
      <c r="AJ23" s="1447"/>
      <c r="AK23" s="1447"/>
      <c r="AL23" s="1447"/>
      <c r="AM23" s="1447"/>
      <c r="AN23" s="1447"/>
      <c r="AO23" s="1447"/>
      <c r="AP23" s="1447"/>
      <c r="AQ23" s="1447"/>
      <c r="AR23" s="1447"/>
      <c r="AS23" s="1447"/>
      <c r="AT23" s="1447"/>
      <c r="AU23" s="1447"/>
      <c r="AV23" s="1447"/>
      <c r="AW23" s="1447"/>
      <c r="AX23" s="1447"/>
      <c r="AY23" s="1447"/>
      <c r="AZ23" s="1447"/>
      <c r="BA23" s="1447"/>
      <c r="BB23" s="1447"/>
    </row>
    <row r="24" spans="1:54" ht="19.5" customHeight="1">
      <c r="A24" s="1445" t="s">
        <v>1052</v>
      </c>
      <c r="B24" s="1445"/>
      <c r="C24" s="1445"/>
      <c r="D24" s="1446" t="s">
        <v>1053</v>
      </c>
      <c r="E24" s="1446"/>
      <c r="F24" s="1446"/>
      <c r="G24" s="1446"/>
      <c r="H24" s="1446"/>
      <c r="I24" s="1446"/>
      <c r="J24" s="1446"/>
      <c r="K24" s="1446"/>
      <c r="L24" s="1446"/>
      <c r="M24" s="1446"/>
      <c r="N24" s="1446"/>
      <c r="O24" s="1446"/>
      <c r="P24" s="1443" t="s">
        <v>1507</v>
      </c>
      <c r="Q24" s="1443"/>
      <c r="R24" s="1447"/>
      <c r="S24" s="1447"/>
      <c r="T24" s="1447"/>
      <c r="U24" s="1448"/>
      <c r="V24" s="1447"/>
      <c r="W24" s="1447"/>
      <c r="X24" s="1447"/>
      <c r="Y24" s="1447"/>
      <c r="Z24" s="1447"/>
      <c r="AA24" s="1447"/>
      <c r="AB24" s="1447"/>
      <c r="AC24" s="1447"/>
      <c r="AD24" s="1447"/>
      <c r="AE24" s="1447"/>
      <c r="AF24" s="1447"/>
      <c r="AG24" s="1447"/>
      <c r="AH24" s="1447"/>
      <c r="AI24" s="1447"/>
      <c r="AJ24" s="1447"/>
      <c r="AK24" s="1447"/>
      <c r="AL24" s="1447"/>
      <c r="AM24" s="1447"/>
      <c r="AN24" s="1447"/>
      <c r="AO24" s="1447"/>
      <c r="AP24" s="1447"/>
      <c r="AQ24" s="1447"/>
      <c r="AR24" s="1447"/>
      <c r="AS24" s="1447"/>
      <c r="AT24" s="1447"/>
      <c r="AU24" s="1447"/>
      <c r="AV24" s="1447"/>
      <c r="AW24" s="1447"/>
      <c r="AX24" s="1447"/>
      <c r="AY24" s="1447"/>
      <c r="AZ24" s="1447"/>
      <c r="BA24" s="1447"/>
      <c r="BB24" s="1447"/>
    </row>
    <row r="25" spans="1:54" ht="19.5" customHeight="1">
      <c r="A25" s="1445" t="s">
        <v>1054</v>
      </c>
      <c r="B25" s="1445"/>
      <c r="C25" s="1445"/>
      <c r="D25" s="1446" t="s">
        <v>94</v>
      </c>
      <c r="E25" s="1446"/>
      <c r="F25" s="1446"/>
      <c r="G25" s="1446"/>
      <c r="H25" s="1446"/>
      <c r="I25" s="1446"/>
      <c r="J25" s="1446"/>
      <c r="K25" s="1446"/>
      <c r="L25" s="1446"/>
      <c r="M25" s="1446"/>
      <c r="N25" s="1446"/>
      <c r="O25" s="1446"/>
      <c r="P25" s="1443" t="s">
        <v>1509</v>
      </c>
      <c r="Q25" s="1443"/>
      <c r="R25" s="1447"/>
      <c r="S25" s="1447"/>
      <c r="T25" s="1447"/>
      <c r="U25" s="1448"/>
      <c r="V25" s="1447"/>
      <c r="W25" s="1447"/>
      <c r="X25" s="1447"/>
      <c r="Y25" s="1447"/>
      <c r="Z25" s="1447"/>
      <c r="AA25" s="1447"/>
      <c r="AB25" s="1447"/>
      <c r="AC25" s="1447"/>
      <c r="AD25" s="1447"/>
      <c r="AE25" s="1447"/>
      <c r="AF25" s="1447"/>
      <c r="AG25" s="1447"/>
      <c r="AH25" s="1447"/>
      <c r="AI25" s="1447"/>
      <c r="AJ25" s="1447"/>
      <c r="AK25" s="1447"/>
      <c r="AL25" s="1447"/>
      <c r="AM25" s="1447"/>
      <c r="AN25" s="1447"/>
      <c r="AO25" s="1447"/>
      <c r="AP25" s="1447"/>
      <c r="AQ25" s="1447"/>
      <c r="AR25" s="1447"/>
      <c r="AS25" s="1447"/>
      <c r="AT25" s="1447"/>
      <c r="AU25" s="1447"/>
      <c r="AV25" s="1447"/>
      <c r="AW25" s="1447"/>
      <c r="AX25" s="1447"/>
      <c r="AY25" s="1447"/>
      <c r="AZ25" s="1447"/>
      <c r="BA25" s="1447"/>
      <c r="BB25" s="1447"/>
    </row>
    <row r="26" spans="1:54" ht="19.5" customHeight="1">
      <c r="A26" s="1445" t="s">
        <v>95</v>
      </c>
      <c r="B26" s="1445"/>
      <c r="C26" s="1445"/>
      <c r="D26" s="1446" t="s">
        <v>96</v>
      </c>
      <c r="E26" s="1446"/>
      <c r="F26" s="1446"/>
      <c r="G26" s="1446"/>
      <c r="H26" s="1446"/>
      <c r="I26" s="1446"/>
      <c r="J26" s="1446"/>
      <c r="K26" s="1446"/>
      <c r="L26" s="1446"/>
      <c r="M26" s="1446"/>
      <c r="N26" s="1446"/>
      <c r="O26" s="1446"/>
      <c r="P26" s="1443" t="s">
        <v>1511</v>
      </c>
      <c r="Q26" s="1443"/>
      <c r="R26" s="1447"/>
      <c r="S26" s="1447"/>
      <c r="T26" s="1447"/>
      <c r="U26" s="1448"/>
      <c r="V26" s="1447"/>
      <c r="W26" s="1447"/>
      <c r="X26" s="1447"/>
      <c r="Y26" s="1447"/>
      <c r="Z26" s="1447"/>
      <c r="AA26" s="1447"/>
      <c r="AB26" s="1447"/>
      <c r="AC26" s="1447"/>
      <c r="AD26" s="1447"/>
      <c r="AE26" s="1447"/>
      <c r="AF26" s="1447"/>
      <c r="AG26" s="1447"/>
      <c r="AH26" s="1447"/>
      <c r="AI26" s="1447"/>
      <c r="AJ26" s="1447"/>
      <c r="AK26" s="1447"/>
      <c r="AL26" s="1447"/>
      <c r="AM26" s="1447"/>
      <c r="AN26" s="1447"/>
      <c r="AO26" s="1447"/>
      <c r="AP26" s="1447"/>
      <c r="AQ26" s="1447"/>
      <c r="AR26" s="1447"/>
      <c r="AS26" s="1447"/>
      <c r="AT26" s="1447"/>
      <c r="AU26" s="1447"/>
      <c r="AV26" s="1447"/>
      <c r="AW26" s="1447"/>
      <c r="AX26" s="1447"/>
      <c r="AY26" s="1447"/>
      <c r="AZ26" s="1447"/>
      <c r="BA26" s="1447"/>
      <c r="BB26" s="1447"/>
    </row>
    <row r="27" spans="1:54" ht="19.5" customHeight="1">
      <c r="A27" s="1445" t="s">
        <v>97</v>
      </c>
      <c r="B27" s="1445"/>
      <c r="C27" s="1445"/>
      <c r="D27" s="1446" t="s">
        <v>98</v>
      </c>
      <c r="E27" s="1446"/>
      <c r="F27" s="1446"/>
      <c r="G27" s="1446"/>
      <c r="H27" s="1446"/>
      <c r="I27" s="1446"/>
      <c r="J27" s="1446"/>
      <c r="K27" s="1446"/>
      <c r="L27" s="1446"/>
      <c r="M27" s="1446"/>
      <c r="N27" s="1446"/>
      <c r="O27" s="1446"/>
      <c r="P27" s="1443" t="s">
        <v>1513</v>
      </c>
      <c r="Q27" s="1443"/>
      <c r="R27" s="1447"/>
      <c r="S27" s="1447"/>
      <c r="T27" s="1447"/>
      <c r="U27" s="1448"/>
      <c r="V27" s="1447"/>
      <c r="W27" s="1447"/>
      <c r="X27" s="1447"/>
      <c r="Y27" s="1447"/>
      <c r="Z27" s="1447"/>
      <c r="AA27" s="1447"/>
      <c r="AB27" s="1447"/>
      <c r="AC27" s="1447"/>
      <c r="AD27" s="1447"/>
      <c r="AE27" s="1447"/>
      <c r="AF27" s="1447"/>
      <c r="AG27" s="1447"/>
      <c r="AH27" s="1447"/>
      <c r="AI27" s="1447"/>
      <c r="AJ27" s="1447"/>
      <c r="AK27" s="1447"/>
      <c r="AL27" s="1447"/>
      <c r="AM27" s="1447"/>
      <c r="AN27" s="1447"/>
      <c r="AO27" s="1447"/>
      <c r="AP27" s="1447"/>
      <c r="AQ27" s="1447"/>
      <c r="AR27" s="1447"/>
      <c r="AS27" s="1447"/>
      <c r="AT27" s="1447"/>
      <c r="AU27" s="1447"/>
      <c r="AV27" s="1447"/>
      <c r="AW27" s="1447"/>
      <c r="AX27" s="1447"/>
      <c r="AY27" s="1447"/>
      <c r="AZ27" s="1447"/>
      <c r="BA27" s="1447"/>
      <c r="BB27" s="1447"/>
    </row>
    <row r="28" spans="1:54" ht="19.5" customHeight="1">
      <c r="A28" s="1445" t="s">
        <v>99</v>
      </c>
      <c r="B28" s="1445"/>
      <c r="C28" s="1445"/>
      <c r="D28" s="1446" t="s">
        <v>100</v>
      </c>
      <c r="E28" s="1446"/>
      <c r="F28" s="1446"/>
      <c r="G28" s="1446"/>
      <c r="H28" s="1446"/>
      <c r="I28" s="1446"/>
      <c r="J28" s="1446"/>
      <c r="K28" s="1446"/>
      <c r="L28" s="1446"/>
      <c r="M28" s="1446"/>
      <c r="N28" s="1446"/>
      <c r="O28" s="1446"/>
      <c r="P28" s="1443" t="s">
        <v>1515</v>
      </c>
      <c r="Q28" s="1443"/>
      <c r="R28" s="1447">
        <v>6960</v>
      </c>
      <c r="S28" s="1447"/>
      <c r="T28" s="1447"/>
      <c r="U28" s="1448"/>
      <c r="V28" s="1447"/>
      <c r="W28" s="1447"/>
      <c r="X28" s="1447"/>
      <c r="Y28" s="1447"/>
      <c r="Z28" s="1447">
        <v>144</v>
      </c>
      <c r="AA28" s="1447"/>
      <c r="AB28" s="1447"/>
      <c r="AC28" s="1447"/>
      <c r="AD28" s="1447"/>
      <c r="AE28" s="1447"/>
      <c r="AF28" s="1447"/>
      <c r="AG28" s="1447"/>
      <c r="AH28" s="1447"/>
      <c r="AI28" s="1447"/>
      <c r="AJ28" s="1447"/>
      <c r="AK28" s="1447"/>
      <c r="AL28" s="1447"/>
      <c r="AM28" s="1447"/>
      <c r="AN28" s="1447"/>
      <c r="AO28" s="1447"/>
      <c r="AP28" s="1447"/>
      <c r="AQ28" s="1447"/>
      <c r="AR28" s="1447">
        <v>7104</v>
      </c>
      <c r="AS28" s="1447"/>
      <c r="AT28" s="1447"/>
      <c r="AU28" s="1447"/>
      <c r="AV28" s="1447"/>
      <c r="AW28" s="1447"/>
      <c r="AX28" s="1447"/>
      <c r="AY28" s="1447"/>
      <c r="AZ28" s="1447">
        <v>1</v>
      </c>
      <c r="BA28" s="1447"/>
      <c r="BB28" s="1447"/>
    </row>
    <row r="29" spans="1:54" ht="19.5" customHeight="1">
      <c r="A29" s="1445" t="s">
        <v>101</v>
      </c>
      <c r="B29" s="1445"/>
      <c r="C29" s="1445"/>
      <c r="D29" s="1446" t="s">
        <v>102</v>
      </c>
      <c r="E29" s="1446"/>
      <c r="F29" s="1446"/>
      <c r="G29" s="1446"/>
      <c r="H29" s="1446"/>
      <c r="I29" s="1446"/>
      <c r="J29" s="1446"/>
      <c r="K29" s="1446"/>
      <c r="L29" s="1446"/>
      <c r="M29" s="1446"/>
      <c r="N29" s="1446"/>
      <c r="O29" s="1446"/>
      <c r="P29" s="1443" t="s">
        <v>1517</v>
      </c>
      <c r="Q29" s="1443"/>
      <c r="R29" s="1447"/>
      <c r="S29" s="1447"/>
      <c r="T29" s="1447"/>
      <c r="U29" s="1448"/>
      <c r="V29" s="1447"/>
      <c r="W29" s="1447"/>
      <c r="X29" s="1447"/>
      <c r="Y29" s="1447"/>
      <c r="Z29" s="1447"/>
      <c r="AA29" s="1447"/>
      <c r="AB29" s="1447"/>
      <c r="AC29" s="1447"/>
      <c r="AD29" s="1447"/>
      <c r="AE29" s="1447"/>
      <c r="AF29" s="1447"/>
      <c r="AG29" s="1447"/>
      <c r="AH29" s="1447"/>
      <c r="AI29" s="1447"/>
      <c r="AJ29" s="1447"/>
      <c r="AK29" s="1447"/>
      <c r="AL29" s="1447"/>
      <c r="AM29" s="1447"/>
      <c r="AN29" s="1447"/>
      <c r="AO29" s="1447"/>
      <c r="AP29" s="1447"/>
      <c r="AQ29" s="1447"/>
      <c r="AR29" s="1447"/>
      <c r="AS29" s="1447"/>
      <c r="AT29" s="1447"/>
      <c r="AU29" s="1447"/>
      <c r="AV29" s="1447"/>
      <c r="AW29" s="1447"/>
      <c r="AX29" s="1447"/>
      <c r="AY29" s="1447"/>
      <c r="AZ29" s="1447"/>
      <c r="BA29" s="1447"/>
      <c r="BB29" s="1447"/>
    </row>
    <row r="30" spans="1:54" ht="19.5" customHeight="1">
      <c r="A30" s="1445" t="s">
        <v>103</v>
      </c>
      <c r="B30" s="1445"/>
      <c r="C30" s="1445"/>
      <c r="D30" s="1446" t="s">
        <v>104</v>
      </c>
      <c r="E30" s="1446"/>
      <c r="F30" s="1446"/>
      <c r="G30" s="1446"/>
      <c r="H30" s="1446"/>
      <c r="I30" s="1446"/>
      <c r="J30" s="1446"/>
      <c r="K30" s="1446"/>
      <c r="L30" s="1446"/>
      <c r="M30" s="1446"/>
      <c r="N30" s="1446"/>
      <c r="O30" s="1446"/>
      <c r="P30" s="1443" t="s">
        <v>1519</v>
      </c>
      <c r="Q30" s="1443"/>
      <c r="R30" s="1447"/>
      <c r="S30" s="1447"/>
      <c r="T30" s="1447"/>
      <c r="U30" s="1448"/>
      <c r="V30" s="1447"/>
      <c r="W30" s="1447"/>
      <c r="X30" s="1447"/>
      <c r="Y30" s="1447"/>
      <c r="Z30" s="1447"/>
      <c r="AA30" s="1447"/>
      <c r="AB30" s="1447"/>
      <c r="AC30" s="1447"/>
      <c r="AD30" s="1447"/>
      <c r="AE30" s="1447"/>
      <c r="AF30" s="1447"/>
      <c r="AG30" s="1447"/>
      <c r="AH30" s="1447"/>
      <c r="AI30" s="1447"/>
      <c r="AJ30" s="1447"/>
      <c r="AK30" s="1447"/>
      <c r="AL30" s="1447"/>
      <c r="AM30" s="1447"/>
      <c r="AN30" s="1447"/>
      <c r="AO30" s="1447"/>
      <c r="AP30" s="1447"/>
      <c r="AQ30" s="1447"/>
      <c r="AR30" s="1447"/>
      <c r="AS30" s="1447"/>
      <c r="AT30" s="1447"/>
      <c r="AU30" s="1447"/>
      <c r="AV30" s="1447"/>
      <c r="AW30" s="1447"/>
      <c r="AX30" s="1447"/>
      <c r="AY30" s="1447"/>
      <c r="AZ30" s="1447"/>
      <c r="BA30" s="1447"/>
      <c r="BB30" s="1447"/>
    </row>
    <row r="31" spans="1:54" ht="19.5" customHeight="1">
      <c r="A31" s="1445" t="s">
        <v>105</v>
      </c>
      <c r="B31" s="1445"/>
      <c r="C31" s="1445"/>
      <c r="D31" s="1446" t="s">
        <v>106</v>
      </c>
      <c r="E31" s="1446"/>
      <c r="F31" s="1446"/>
      <c r="G31" s="1446"/>
      <c r="H31" s="1446"/>
      <c r="I31" s="1446"/>
      <c r="J31" s="1446"/>
      <c r="K31" s="1446"/>
      <c r="L31" s="1446"/>
      <c r="M31" s="1446"/>
      <c r="N31" s="1446"/>
      <c r="O31" s="1446"/>
      <c r="P31" s="1443" t="s">
        <v>1521</v>
      </c>
      <c r="Q31" s="1443"/>
      <c r="R31" s="1447">
        <v>20700</v>
      </c>
      <c r="S31" s="1447"/>
      <c r="T31" s="1447"/>
      <c r="U31" s="1448"/>
      <c r="V31" s="1447"/>
      <c r="W31" s="1447"/>
      <c r="X31" s="1447"/>
      <c r="Y31" s="1447"/>
      <c r="Z31" s="1447"/>
      <c r="AA31" s="1447"/>
      <c r="AB31" s="1447"/>
      <c r="AC31" s="1447"/>
      <c r="AD31" s="1447"/>
      <c r="AE31" s="1447"/>
      <c r="AF31" s="1447"/>
      <c r="AG31" s="1447"/>
      <c r="AH31" s="1447"/>
      <c r="AI31" s="1447"/>
      <c r="AJ31" s="1447"/>
      <c r="AK31" s="1447"/>
      <c r="AL31" s="1447"/>
      <c r="AM31" s="1447"/>
      <c r="AN31" s="1447"/>
      <c r="AO31" s="1447"/>
      <c r="AP31" s="1447"/>
      <c r="AQ31" s="1447"/>
      <c r="AR31" s="1447">
        <v>20700</v>
      </c>
      <c r="AS31" s="1447"/>
      <c r="AT31" s="1447"/>
      <c r="AU31" s="1447"/>
      <c r="AV31" s="1447">
        <v>12000</v>
      </c>
      <c r="AW31" s="1447"/>
      <c r="AX31" s="1447"/>
      <c r="AY31" s="1447"/>
      <c r="AZ31" s="1447">
        <v>3</v>
      </c>
      <c r="BA31" s="1447"/>
      <c r="BB31" s="1447"/>
    </row>
    <row r="32" spans="1:54" ht="19.5" customHeight="1">
      <c r="A32" s="1445" t="s">
        <v>107</v>
      </c>
      <c r="B32" s="1445"/>
      <c r="C32" s="1445"/>
      <c r="D32" s="1446" t="s">
        <v>108</v>
      </c>
      <c r="E32" s="1446"/>
      <c r="F32" s="1446"/>
      <c r="G32" s="1446"/>
      <c r="H32" s="1446"/>
      <c r="I32" s="1446"/>
      <c r="J32" s="1446"/>
      <c r="K32" s="1446"/>
      <c r="L32" s="1446"/>
      <c r="M32" s="1446"/>
      <c r="N32" s="1446"/>
      <c r="O32" s="1446"/>
      <c r="P32" s="1443" t="s">
        <v>1581</v>
      </c>
      <c r="Q32" s="1443"/>
      <c r="R32" s="1447"/>
      <c r="S32" s="1447"/>
      <c r="T32" s="1447"/>
      <c r="U32" s="1448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7"/>
      <c r="AH32" s="1447"/>
      <c r="AI32" s="1447"/>
      <c r="AJ32" s="1447"/>
      <c r="AK32" s="1447"/>
      <c r="AL32" s="1447"/>
      <c r="AM32" s="1447"/>
      <c r="AN32" s="1447"/>
      <c r="AO32" s="1447"/>
      <c r="AP32" s="1447"/>
      <c r="AQ32" s="1447"/>
      <c r="AR32" s="1447"/>
      <c r="AS32" s="1447"/>
      <c r="AT32" s="1447"/>
      <c r="AU32" s="1447"/>
      <c r="AV32" s="1447"/>
      <c r="AW32" s="1447"/>
      <c r="AX32" s="1447"/>
      <c r="AY32" s="1447"/>
      <c r="AZ32" s="1447"/>
      <c r="BA32" s="1447"/>
      <c r="BB32" s="1447"/>
    </row>
    <row r="33" spans="1:54" ht="19.5" customHeight="1" thickBot="1">
      <c r="A33" s="1449" t="s">
        <v>109</v>
      </c>
      <c r="B33" s="1449"/>
      <c r="C33" s="1449"/>
      <c r="D33" s="1450" t="s">
        <v>110</v>
      </c>
      <c r="E33" s="1450"/>
      <c r="F33" s="1450"/>
      <c r="G33" s="1450"/>
      <c r="H33" s="1450"/>
      <c r="I33" s="1450"/>
      <c r="J33" s="1450"/>
      <c r="K33" s="1450"/>
      <c r="L33" s="1450"/>
      <c r="M33" s="1450"/>
      <c r="N33" s="1450"/>
      <c r="O33" s="1450"/>
      <c r="P33" s="1443" t="s">
        <v>1583</v>
      </c>
      <c r="Q33" s="1443"/>
      <c r="R33" s="1451"/>
      <c r="S33" s="1451"/>
      <c r="T33" s="1451"/>
      <c r="U33" s="1452"/>
      <c r="V33" s="1451"/>
      <c r="W33" s="1451"/>
      <c r="X33" s="1451"/>
      <c r="Y33" s="1451"/>
      <c r="Z33" s="1451"/>
      <c r="AA33" s="1451"/>
      <c r="AB33" s="1451"/>
      <c r="AC33" s="1451"/>
      <c r="AD33" s="1451"/>
      <c r="AE33" s="1451"/>
      <c r="AF33" s="1451"/>
      <c r="AG33" s="1451"/>
      <c r="AH33" s="1451"/>
      <c r="AI33" s="1451"/>
      <c r="AJ33" s="1451"/>
      <c r="AK33" s="1451"/>
      <c r="AL33" s="1451"/>
      <c r="AM33" s="1451"/>
      <c r="AN33" s="1451"/>
      <c r="AO33" s="1451"/>
      <c r="AP33" s="1451"/>
      <c r="AQ33" s="1451"/>
      <c r="AR33" s="1451"/>
      <c r="AS33" s="1451"/>
      <c r="AT33" s="1451"/>
      <c r="AU33" s="1451"/>
      <c r="AV33" s="1451"/>
      <c r="AW33" s="1451"/>
      <c r="AX33" s="1451"/>
      <c r="AY33" s="1451"/>
      <c r="AZ33" s="1451"/>
      <c r="BA33" s="1451"/>
      <c r="BB33" s="1451"/>
    </row>
    <row r="34" spans="1:85" s="1458" customFormat="1" ht="21.75" customHeight="1" thickBot="1">
      <c r="A34" s="1453" t="s">
        <v>111</v>
      </c>
      <c r="B34" s="1453"/>
      <c r="C34" s="1453"/>
      <c r="D34" s="1453"/>
      <c r="E34" s="1453"/>
      <c r="F34" s="1453"/>
      <c r="G34" s="1453"/>
      <c r="H34" s="1453"/>
      <c r="I34" s="1453"/>
      <c r="J34" s="1453"/>
      <c r="K34" s="1453"/>
      <c r="L34" s="1453"/>
      <c r="M34" s="1453"/>
      <c r="N34" s="1453"/>
      <c r="O34" s="1453"/>
      <c r="P34" s="1454">
        <v>19</v>
      </c>
      <c r="Q34" s="1454"/>
      <c r="R34" s="1455">
        <v>27660</v>
      </c>
      <c r="S34" s="1455"/>
      <c r="T34" s="1455"/>
      <c r="U34" s="1456"/>
      <c r="V34" s="1455"/>
      <c r="W34" s="1455"/>
      <c r="X34" s="1455"/>
      <c r="Y34" s="1455"/>
      <c r="Z34" s="1455">
        <v>144</v>
      </c>
      <c r="AA34" s="1455"/>
      <c r="AB34" s="1455"/>
      <c r="AC34" s="1455"/>
      <c r="AD34" s="1455"/>
      <c r="AE34" s="1455"/>
      <c r="AF34" s="1455"/>
      <c r="AG34" s="1455"/>
      <c r="AH34" s="1455"/>
      <c r="AI34" s="1455"/>
      <c r="AJ34" s="1455"/>
      <c r="AK34" s="1455"/>
      <c r="AL34" s="1455"/>
      <c r="AM34" s="1455"/>
      <c r="AN34" s="1455"/>
      <c r="AO34" s="1455"/>
      <c r="AP34" s="1455"/>
      <c r="AQ34" s="1455"/>
      <c r="AR34" s="1455">
        <v>27804</v>
      </c>
      <c r="AS34" s="1455"/>
      <c r="AT34" s="1455"/>
      <c r="AU34" s="1455"/>
      <c r="AV34" s="1455">
        <v>12000</v>
      </c>
      <c r="AW34" s="1455"/>
      <c r="AX34" s="1455"/>
      <c r="AY34" s="1455"/>
      <c r="AZ34" s="1455">
        <v>4</v>
      </c>
      <c r="BA34" s="1455"/>
      <c r="BB34" s="1455"/>
      <c r="BC34" s="1457"/>
      <c r="BD34" s="1457"/>
      <c r="BE34" s="1457"/>
      <c r="BF34" s="1457"/>
      <c r="BG34" s="1457"/>
      <c r="BH34" s="1457"/>
      <c r="BI34" s="1457"/>
      <c r="BJ34" s="1457"/>
      <c r="BK34" s="1457"/>
      <c r="BL34" s="1457"/>
      <c r="BM34" s="1457"/>
      <c r="BN34" s="1457"/>
      <c r="BO34" s="1457"/>
      <c r="BP34" s="1457"/>
      <c r="BQ34" s="1457"/>
      <c r="BR34" s="1457"/>
      <c r="BS34" s="1457"/>
      <c r="BT34" s="1457"/>
      <c r="BU34" s="1457"/>
      <c r="BV34" s="1457"/>
      <c r="BW34" s="1457"/>
      <c r="BX34" s="1457"/>
      <c r="BY34" s="1457"/>
      <c r="BZ34" s="1457"/>
      <c r="CA34" s="1457"/>
      <c r="CB34" s="1457"/>
      <c r="CC34" s="1457"/>
      <c r="CD34" s="1457"/>
      <c r="CE34" s="1457"/>
      <c r="CF34" s="1457"/>
      <c r="CG34" s="1457"/>
    </row>
    <row r="35" spans="1:54" ht="18.75" customHeight="1">
      <c r="A35" s="1459">
        <v>100030</v>
      </c>
      <c r="B35" s="1459"/>
      <c r="C35" s="1459"/>
      <c r="D35" s="1460" t="s">
        <v>112</v>
      </c>
      <c r="E35" s="1460"/>
      <c r="F35" s="1460"/>
      <c r="G35" s="1460"/>
      <c r="H35" s="1460"/>
      <c r="I35" s="1460"/>
      <c r="J35" s="1460"/>
      <c r="K35" s="1460"/>
      <c r="L35" s="1460"/>
      <c r="M35" s="1460"/>
      <c r="N35" s="1460"/>
      <c r="O35" s="1460"/>
      <c r="P35" s="1443">
        <v>20</v>
      </c>
      <c r="Q35" s="1443"/>
      <c r="R35" s="1461"/>
      <c r="S35" s="1461"/>
      <c r="T35" s="1461"/>
      <c r="U35" s="1462"/>
      <c r="V35" s="1461"/>
      <c r="W35" s="1461"/>
      <c r="X35" s="1461"/>
      <c r="Y35" s="1461"/>
      <c r="Z35" s="1461"/>
      <c r="AA35" s="1461"/>
      <c r="AB35" s="1461"/>
      <c r="AC35" s="1461"/>
      <c r="AD35" s="1461"/>
      <c r="AE35" s="1461"/>
      <c r="AF35" s="1461"/>
      <c r="AG35" s="1461"/>
      <c r="AH35" s="1461"/>
      <c r="AI35" s="1461"/>
      <c r="AJ35" s="1461"/>
      <c r="AK35" s="1461"/>
      <c r="AL35" s="1461"/>
      <c r="AM35" s="1461"/>
      <c r="AN35" s="1461"/>
      <c r="AO35" s="1461"/>
      <c r="AP35" s="1461"/>
      <c r="AQ35" s="1461"/>
      <c r="AR35" s="1461"/>
      <c r="AS35" s="1461"/>
      <c r="AT35" s="1461"/>
      <c r="AU35" s="1461"/>
      <c r="AV35" s="1461"/>
      <c r="AW35" s="1461"/>
      <c r="AX35" s="1461"/>
      <c r="AY35" s="1461"/>
      <c r="AZ35" s="1461"/>
      <c r="BA35" s="1461"/>
      <c r="BB35" s="1461"/>
    </row>
    <row r="36" spans="1:54" ht="18.75" customHeight="1">
      <c r="A36" s="1463">
        <v>100040</v>
      </c>
      <c r="B36" s="1463"/>
      <c r="C36" s="1463"/>
      <c r="D36" s="1446" t="s">
        <v>113</v>
      </c>
      <c r="E36" s="1446"/>
      <c r="F36" s="1446"/>
      <c r="G36" s="1446"/>
      <c r="H36" s="1446"/>
      <c r="I36" s="1446"/>
      <c r="J36" s="1446"/>
      <c r="K36" s="1446"/>
      <c r="L36" s="1446"/>
      <c r="M36" s="1446"/>
      <c r="N36" s="1446"/>
      <c r="O36" s="1446"/>
      <c r="P36" s="1443">
        <v>21</v>
      </c>
      <c r="Q36" s="1443"/>
      <c r="R36" s="1447"/>
      <c r="S36" s="1447"/>
      <c r="T36" s="1447"/>
      <c r="U36" s="1448"/>
      <c r="V36" s="1447"/>
      <c r="W36" s="1447"/>
      <c r="X36" s="1447"/>
      <c r="Y36" s="1447"/>
      <c r="Z36" s="1447"/>
      <c r="AA36" s="1447"/>
      <c r="AB36" s="1447"/>
      <c r="AC36" s="1447"/>
      <c r="AD36" s="1447"/>
      <c r="AE36" s="1447"/>
      <c r="AF36" s="1447"/>
      <c r="AG36" s="1447"/>
      <c r="AH36" s="1447"/>
      <c r="AI36" s="1447"/>
      <c r="AJ36" s="1447"/>
      <c r="AK36" s="1447"/>
      <c r="AL36" s="1447"/>
      <c r="AM36" s="1447"/>
      <c r="AN36" s="1447"/>
      <c r="AO36" s="1447"/>
      <c r="AP36" s="1447"/>
      <c r="AQ36" s="1447"/>
      <c r="AR36" s="1447"/>
      <c r="AS36" s="1447"/>
      <c r="AT36" s="1447"/>
      <c r="AU36" s="1447"/>
      <c r="AV36" s="1447"/>
      <c r="AW36" s="1447"/>
      <c r="AX36" s="1447"/>
      <c r="AY36" s="1447"/>
      <c r="AZ36" s="1447"/>
      <c r="BA36" s="1447"/>
      <c r="BB36" s="1447"/>
    </row>
    <row r="37" spans="1:54" ht="18.75" customHeight="1">
      <c r="A37" s="1463">
        <v>100050</v>
      </c>
      <c r="B37" s="1463"/>
      <c r="C37" s="1463"/>
      <c r="D37" s="1446" t="s">
        <v>114</v>
      </c>
      <c r="E37" s="1446"/>
      <c r="F37" s="1446"/>
      <c r="G37" s="1446"/>
      <c r="H37" s="1446"/>
      <c r="I37" s="1446"/>
      <c r="J37" s="1446"/>
      <c r="K37" s="1446"/>
      <c r="L37" s="1446"/>
      <c r="M37" s="1446"/>
      <c r="N37" s="1446"/>
      <c r="O37" s="1446"/>
      <c r="P37" s="1443">
        <v>22</v>
      </c>
      <c r="Q37" s="1443"/>
      <c r="R37" s="1447"/>
      <c r="S37" s="1447"/>
      <c r="T37" s="1447"/>
      <c r="U37" s="1448"/>
      <c r="V37" s="1447"/>
      <c r="W37" s="1447"/>
      <c r="X37" s="1447"/>
      <c r="Y37" s="1447"/>
      <c r="Z37" s="1447"/>
      <c r="AA37" s="1447"/>
      <c r="AB37" s="1447"/>
      <c r="AC37" s="1447"/>
      <c r="AD37" s="1447"/>
      <c r="AE37" s="1447"/>
      <c r="AF37" s="1447"/>
      <c r="AG37" s="1447"/>
      <c r="AH37" s="1447"/>
      <c r="AI37" s="1447"/>
      <c r="AJ37" s="1447"/>
      <c r="AK37" s="1447"/>
      <c r="AL37" s="1447"/>
      <c r="AM37" s="1447"/>
      <c r="AN37" s="1447"/>
      <c r="AO37" s="1447"/>
      <c r="AP37" s="1447"/>
      <c r="AQ37" s="1447"/>
      <c r="AR37" s="1447"/>
      <c r="AS37" s="1447"/>
      <c r="AT37" s="1447"/>
      <c r="AU37" s="1447"/>
      <c r="AV37" s="1447"/>
      <c r="AW37" s="1447"/>
      <c r="AX37" s="1447"/>
      <c r="AY37" s="1447"/>
      <c r="AZ37" s="1447"/>
      <c r="BA37" s="1447"/>
      <c r="BB37" s="1447"/>
    </row>
    <row r="38" spans="1:54" ht="18.75" customHeight="1">
      <c r="A38" s="1425" t="s">
        <v>115</v>
      </c>
      <c r="B38" s="1463"/>
      <c r="C38" s="1463"/>
      <c r="D38" s="1446" t="s">
        <v>116</v>
      </c>
      <c r="E38" s="1446"/>
      <c r="F38" s="1446"/>
      <c r="G38" s="1446"/>
      <c r="H38" s="1446"/>
      <c r="I38" s="1446"/>
      <c r="J38" s="1446"/>
      <c r="K38" s="1446"/>
      <c r="L38" s="1446"/>
      <c r="M38" s="1446"/>
      <c r="N38" s="1446"/>
      <c r="O38" s="1446"/>
      <c r="P38" s="1443">
        <v>23</v>
      </c>
      <c r="Q38" s="1443"/>
      <c r="R38" s="1447"/>
      <c r="S38" s="1447"/>
      <c r="T38" s="1447"/>
      <c r="U38" s="1448"/>
      <c r="V38" s="1447"/>
      <c r="W38" s="1447"/>
      <c r="X38" s="1447"/>
      <c r="Y38" s="1447"/>
      <c r="Z38" s="1447"/>
      <c r="AA38" s="1447"/>
      <c r="AB38" s="1447"/>
      <c r="AC38" s="1447"/>
      <c r="AD38" s="1447"/>
      <c r="AE38" s="1447"/>
      <c r="AF38" s="1447"/>
      <c r="AG38" s="1447"/>
      <c r="AH38" s="1447"/>
      <c r="AI38" s="1447"/>
      <c r="AJ38" s="1447"/>
      <c r="AK38" s="1447"/>
      <c r="AL38" s="1447"/>
      <c r="AM38" s="1447"/>
      <c r="AN38" s="1447"/>
      <c r="AO38" s="1447"/>
      <c r="AP38" s="1447"/>
      <c r="AQ38" s="1447"/>
      <c r="AR38" s="1447"/>
      <c r="AS38" s="1447"/>
      <c r="AT38" s="1447"/>
      <c r="AU38" s="1447"/>
      <c r="AV38" s="1447"/>
      <c r="AW38" s="1447"/>
      <c r="AX38" s="1447"/>
      <c r="AY38" s="1447"/>
      <c r="AZ38" s="1447"/>
      <c r="BA38" s="1447"/>
      <c r="BB38" s="1447"/>
    </row>
    <row r="39" spans="1:54" ht="26.25" customHeight="1">
      <c r="A39" s="1425" t="s">
        <v>117</v>
      </c>
      <c r="B39" s="1463"/>
      <c r="C39" s="1463"/>
      <c r="D39" s="1446" t="s">
        <v>118</v>
      </c>
      <c r="E39" s="1446"/>
      <c r="F39" s="1446"/>
      <c r="G39" s="1446"/>
      <c r="H39" s="1446"/>
      <c r="I39" s="1446"/>
      <c r="J39" s="1446"/>
      <c r="K39" s="1446"/>
      <c r="L39" s="1446"/>
      <c r="M39" s="1446"/>
      <c r="N39" s="1446"/>
      <c r="O39" s="1446"/>
      <c r="P39" s="1443">
        <v>24</v>
      </c>
      <c r="Q39" s="1443"/>
      <c r="R39" s="1447"/>
      <c r="S39" s="1447"/>
      <c r="T39" s="1447"/>
      <c r="U39" s="1448"/>
      <c r="V39" s="1447"/>
      <c r="W39" s="1447"/>
      <c r="X39" s="1447"/>
      <c r="Y39" s="1447"/>
      <c r="Z39" s="1447"/>
      <c r="AA39" s="1447"/>
      <c r="AB39" s="1447"/>
      <c r="AC39" s="1447"/>
      <c r="AD39" s="1447"/>
      <c r="AE39" s="1447"/>
      <c r="AF39" s="1447"/>
      <c r="AG39" s="1447"/>
      <c r="AH39" s="1447"/>
      <c r="AI39" s="1447"/>
      <c r="AJ39" s="1447"/>
      <c r="AK39" s="1447"/>
      <c r="AL39" s="1447"/>
      <c r="AM39" s="1447"/>
      <c r="AN39" s="1447"/>
      <c r="AO39" s="1447"/>
      <c r="AP39" s="1447"/>
      <c r="AQ39" s="1447"/>
      <c r="AR39" s="1447"/>
      <c r="AS39" s="1447"/>
      <c r="AT39" s="1447"/>
      <c r="AU39" s="1447"/>
      <c r="AV39" s="1447"/>
      <c r="AW39" s="1447"/>
      <c r="AX39" s="1447"/>
      <c r="AY39" s="1447"/>
      <c r="AZ39" s="1447"/>
      <c r="BA39" s="1447"/>
      <c r="BB39" s="1447"/>
    </row>
    <row r="40" spans="1:54" ht="18.75" customHeight="1" thickBot="1">
      <c r="A40" s="1464" t="s">
        <v>119</v>
      </c>
      <c r="B40" s="1464"/>
      <c r="C40" s="1464"/>
      <c r="D40" s="1450" t="s">
        <v>120</v>
      </c>
      <c r="E40" s="1450"/>
      <c r="F40" s="1450"/>
      <c r="G40" s="1450"/>
      <c r="H40" s="1450"/>
      <c r="I40" s="1450"/>
      <c r="J40" s="1450"/>
      <c r="K40" s="1450"/>
      <c r="L40" s="1450"/>
      <c r="M40" s="1450"/>
      <c r="N40" s="1450"/>
      <c r="O40" s="1450"/>
      <c r="P40" s="1443">
        <v>25</v>
      </c>
      <c r="Q40" s="1443"/>
      <c r="R40" s="1451"/>
      <c r="S40" s="1451"/>
      <c r="T40" s="1451"/>
      <c r="U40" s="1452"/>
      <c r="V40" s="1451"/>
      <c r="W40" s="1451"/>
      <c r="X40" s="1451"/>
      <c r="Y40" s="1451"/>
      <c r="Z40" s="1451"/>
      <c r="AA40" s="1451"/>
      <c r="AB40" s="1451"/>
      <c r="AC40" s="1451"/>
      <c r="AD40" s="1451"/>
      <c r="AE40" s="1451"/>
      <c r="AF40" s="1451"/>
      <c r="AG40" s="1451"/>
      <c r="AH40" s="1451"/>
      <c r="AI40" s="1451"/>
      <c r="AJ40" s="1451"/>
      <c r="AK40" s="1451"/>
      <c r="AL40" s="1451"/>
      <c r="AM40" s="1451"/>
      <c r="AN40" s="1451"/>
      <c r="AO40" s="1451"/>
      <c r="AP40" s="1451"/>
      <c r="AQ40" s="1451"/>
      <c r="AR40" s="1451"/>
      <c r="AS40" s="1451"/>
      <c r="AT40" s="1451"/>
      <c r="AU40" s="1451"/>
      <c r="AV40" s="1451"/>
      <c r="AW40" s="1451"/>
      <c r="AX40" s="1451"/>
      <c r="AY40" s="1451"/>
      <c r="AZ40" s="1451"/>
      <c r="BA40" s="1451"/>
      <c r="BB40" s="1451"/>
    </row>
    <row r="41" spans="1:85" s="1458" customFormat="1" ht="21.75" customHeight="1" thickBot="1">
      <c r="A41" s="1453" t="s">
        <v>121</v>
      </c>
      <c r="B41" s="1453"/>
      <c r="C41" s="1453"/>
      <c r="D41" s="1453"/>
      <c r="E41" s="1453"/>
      <c r="F41" s="1453"/>
      <c r="G41" s="1453"/>
      <c r="H41" s="1453"/>
      <c r="I41" s="1453"/>
      <c r="J41" s="1453"/>
      <c r="K41" s="1453"/>
      <c r="L41" s="1453"/>
      <c r="M41" s="1453"/>
      <c r="N41" s="1453"/>
      <c r="O41" s="1453"/>
      <c r="P41" s="1454">
        <v>26</v>
      </c>
      <c r="Q41" s="1454"/>
      <c r="R41" s="1455"/>
      <c r="S41" s="1455"/>
      <c r="T41" s="1455"/>
      <c r="U41" s="1456"/>
      <c r="V41" s="1455"/>
      <c r="W41" s="1455"/>
      <c r="X41" s="1455"/>
      <c r="Y41" s="1455"/>
      <c r="Z41" s="1455"/>
      <c r="AA41" s="1455"/>
      <c r="AB41" s="1455"/>
      <c r="AC41" s="1455"/>
      <c r="AD41" s="1455"/>
      <c r="AE41" s="1455"/>
      <c r="AF41" s="1455"/>
      <c r="AG41" s="1455"/>
      <c r="AH41" s="1455"/>
      <c r="AI41" s="1455"/>
      <c r="AJ41" s="1455"/>
      <c r="AK41" s="1455"/>
      <c r="AL41" s="1455"/>
      <c r="AM41" s="1455"/>
      <c r="AN41" s="1455"/>
      <c r="AO41" s="1455"/>
      <c r="AP41" s="1455"/>
      <c r="AQ41" s="1455"/>
      <c r="AR41" s="1455"/>
      <c r="AS41" s="1455"/>
      <c r="AT41" s="1455"/>
      <c r="AU41" s="1455"/>
      <c r="AV41" s="1455"/>
      <c r="AW41" s="1455"/>
      <c r="AX41" s="1455"/>
      <c r="AY41" s="1455"/>
      <c r="AZ41" s="1455"/>
      <c r="BA41" s="1455"/>
      <c r="BB41" s="1455"/>
      <c r="BC41" s="1457"/>
      <c r="BD41" s="1457"/>
      <c r="BE41" s="1457"/>
      <c r="BF41" s="1457"/>
      <c r="BG41" s="1457"/>
      <c r="BH41" s="1457"/>
      <c r="BI41" s="1457"/>
      <c r="BJ41" s="1457"/>
      <c r="BK41" s="1457"/>
      <c r="BL41" s="1457"/>
      <c r="BM41" s="1457"/>
      <c r="BN41" s="1457"/>
      <c r="BO41" s="1457"/>
      <c r="BP41" s="1457"/>
      <c r="BQ41" s="1457"/>
      <c r="BR41" s="1457"/>
      <c r="BS41" s="1457"/>
      <c r="BT41" s="1457"/>
      <c r="BU41" s="1457"/>
      <c r="BV41" s="1457"/>
      <c r="BW41" s="1457"/>
      <c r="BX41" s="1457"/>
      <c r="BY41" s="1457"/>
      <c r="BZ41" s="1457"/>
      <c r="CA41" s="1457"/>
      <c r="CB41" s="1457"/>
      <c r="CC41" s="1457"/>
      <c r="CD41" s="1457"/>
      <c r="CE41" s="1457"/>
      <c r="CF41" s="1457"/>
      <c r="CG41" s="1457"/>
    </row>
    <row r="42" spans="1:54" ht="19.5" customHeight="1">
      <c r="A42" s="1459">
        <v>100020</v>
      </c>
      <c r="B42" s="1459"/>
      <c r="C42" s="1459"/>
      <c r="D42" s="1460" t="s">
        <v>122</v>
      </c>
      <c r="E42" s="1460"/>
      <c r="F42" s="1460"/>
      <c r="G42" s="1460"/>
      <c r="H42" s="1460"/>
      <c r="I42" s="1460"/>
      <c r="J42" s="1460"/>
      <c r="K42" s="1460"/>
      <c r="L42" s="1460"/>
      <c r="M42" s="1460"/>
      <c r="N42" s="1460"/>
      <c r="O42" s="1460"/>
      <c r="P42" s="1443">
        <v>27</v>
      </c>
      <c r="Q42" s="1443"/>
      <c r="R42" s="1461"/>
      <c r="S42" s="1461"/>
      <c r="T42" s="1461"/>
      <c r="U42" s="1462"/>
      <c r="V42" s="1461"/>
      <c r="W42" s="1461"/>
      <c r="X42" s="1461"/>
      <c r="Y42" s="1461"/>
      <c r="Z42" s="1461"/>
      <c r="AA42" s="1461"/>
      <c r="AB42" s="1461"/>
      <c r="AC42" s="1461"/>
      <c r="AD42" s="1461"/>
      <c r="AE42" s="1461"/>
      <c r="AF42" s="1461"/>
      <c r="AG42" s="1461"/>
      <c r="AH42" s="1461"/>
      <c r="AI42" s="1461"/>
      <c r="AJ42" s="1461"/>
      <c r="AK42" s="1461"/>
      <c r="AL42" s="1461"/>
      <c r="AM42" s="1461"/>
      <c r="AN42" s="1461"/>
      <c r="AO42" s="1461"/>
      <c r="AP42" s="1461"/>
      <c r="AQ42" s="1461"/>
      <c r="AR42" s="1461"/>
      <c r="AS42" s="1461"/>
      <c r="AT42" s="1461"/>
      <c r="AU42" s="1461"/>
      <c r="AV42" s="1461"/>
      <c r="AW42" s="1461"/>
      <c r="AX42" s="1461"/>
      <c r="AY42" s="1461"/>
      <c r="AZ42" s="1461"/>
      <c r="BA42" s="1461"/>
      <c r="BB42" s="1461"/>
    </row>
    <row r="43" spans="1:54" ht="19.5" customHeight="1">
      <c r="A43" s="1463">
        <v>100030</v>
      </c>
      <c r="B43" s="1463"/>
      <c r="C43" s="1463"/>
      <c r="D43" s="1446" t="s">
        <v>123</v>
      </c>
      <c r="E43" s="1446"/>
      <c r="F43" s="1446"/>
      <c r="G43" s="1446"/>
      <c r="H43" s="1446"/>
      <c r="I43" s="1446"/>
      <c r="J43" s="1446"/>
      <c r="K43" s="1446"/>
      <c r="L43" s="1446"/>
      <c r="M43" s="1446"/>
      <c r="N43" s="1446"/>
      <c r="O43" s="1446"/>
      <c r="P43" s="1443">
        <v>28</v>
      </c>
      <c r="Q43" s="1443"/>
      <c r="R43" s="1447"/>
      <c r="S43" s="1447"/>
      <c r="T43" s="1447"/>
      <c r="U43" s="1448"/>
      <c r="V43" s="1447"/>
      <c r="W43" s="1447"/>
      <c r="X43" s="1447"/>
      <c r="Y43" s="1447"/>
      <c r="Z43" s="1447"/>
      <c r="AA43" s="1447"/>
      <c r="AB43" s="1447"/>
      <c r="AC43" s="1447"/>
      <c r="AD43" s="1447"/>
      <c r="AE43" s="1447"/>
      <c r="AF43" s="1447"/>
      <c r="AG43" s="1447"/>
      <c r="AH43" s="1447"/>
      <c r="AI43" s="1447"/>
      <c r="AJ43" s="1447"/>
      <c r="AK43" s="1447"/>
      <c r="AL43" s="1447"/>
      <c r="AM43" s="1447"/>
      <c r="AN43" s="1447"/>
      <c r="AO43" s="1447"/>
      <c r="AP43" s="1447"/>
      <c r="AQ43" s="1447"/>
      <c r="AR43" s="1447"/>
      <c r="AS43" s="1447"/>
      <c r="AT43" s="1447"/>
      <c r="AU43" s="1447"/>
      <c r="AV43" s="1447"/>
      <c r="AW43" s="1447"/>
      <c r="AX43" s="1447"/>
      <c r="AY43" s="1447"/>
      <c r="AZ43" s="1447"/>
      <c r="BA43" s="1447"/>
      <c r="BB43" s="1447"/>
    </row>
    <row r="44" spans="1:54" ht="19.5" customHeight="1">
      <c r="A44" s="1463">
        <v>100340</v>
      </c>
      <c r="B44" s="1463"/>
      <c r="C44" s="1463"/>
      <c r="D44" s="1446" t="s">
        <v>124</v>
      </c>
      <c r="E44" s="1446"/>
      <c r="F44" s="1446"/>
      <c r="G44" s="1446"/>
      <c r="H44" s="1446"/>
      <c r="I44" s="1446"/>
      <c r="J44" s="1446"/>
      <c r="K44" s="1446"/>
      <c r="L44" s="1446"/>
      <c r="M44" s="1446"/>
      <c r="N44" s="1446"/>
      <c r="O44" s="1446"/>
      <c r="P44" s="1443">
        <v>29</v>
      </c>
      <c r="Q44" s="1443"/>
      <c r="R44" s="1447"/>
      <c r="S44" s="1447"/>
      <c r="T44" s="1447"/>
      <c r="U44" s="1448"/>
      <c r="V44" s="1447"/>
      <c r="W44" s="1447"/>
      <c r="X44" s="1447"/>
      <c r="Y44" s="1447"/>
      <c r="Z44" s="1447"/>
      <c r="AA44" s="1447"/>
      <c r="AB44" s="1447"/>
      <c r="AC44" s="1447"/>
      <c r="AD44" s="1447"/>
      <c r="AE44" s="1447"/>
      <c r="AF44" s="1447"/>
      <c r="AG44" s="1447"/>
      <c r="AH44" s="1447"/>
      <c r="AI44" s="1447"/>
      <c r="AJ44" s="1447"/>
      <c r="AK44" s="1447"/>
      <c r="AL44" s="1447"/>
      <c r="AM44" s="1447"/>
      <c r="AN44" s="1447"/>
      <c r="AO44" s="1447"/>
      <c r="AP44" s="1447"/>
      <c r="AQ44" s="1447"/>
      <c r="AR44" s="1447"/>
      <c r="AS44" s="1447"/>
      <c r="AT44" s="1447"/>
      <c r="AU44" s="1447"/>
      <c r="AV44" s="1447"/>
      <c r="AW44" s="1447"/>
      <c r="AX44" s="1447"/>
      <c r="AY44" s="1447"/>
      <c r="AZ44" s="1447"/>
      <c r="BA44" s="1447"/>
      <c r="BB44" s="1447"/>
    </row>
    <row r="45" spans="1:54" ht="19.5" customHeight="1">
      <c r="A45" s="1463">
        <v>100040</v>
      </c>
      <c r="B45" s="1463"/>
      <c r="C45" s="1463"/>
      <c r="D45" s="1446" t="s">
        <v>125</v>
      </c>
      <c r="E45" s="1446"/>
      <c r="F45" s="1446"/>
      <c r="G45" s="1446"/>
      <c r="H45" s="1446"/>
      <c r="I45" s="1446"/>
      <c r="J45" s="1446"/>
      <c r="K45" s="1446"/>
      <c r="L45" s="1446"/>
      <c r="M45" s="1446"/>
      <c r="N45" s="1446"/>
      <c r="O45" s="1446"/>
      <c r="P45" s="1443">
        <v>30</v>
      </c>
      <c r="Q45" s="1443"/>
      <c r="R45" s="1447"/>
      <c r="S45" s="1447"/>
      <c r="T45" s="1447"/>
      <c r="U45" s="1448"/>
      <c r="V45" s="1447"/>
      <c r="W45" s="1447"/>
      <c r="X45" s="1447"/>
      <c r="Y45" s="1447"/>
      <c r="Z45" s="1447"/>
      <c r="AA45" s="1447"/>
      <c r="AB45" s="1447"/>
      <c r="AC45" s="1447"/>
      <c r="AD45" s="1447"/>
      <c r="AE45" s="1447"/>
      <c r="AF45" s="1447"/>
      <c r="AG45" s="1447"/>
      <c r="AH45" s="1447"/>
      <c r="AI45" s="1447"/>
      <c r="AJ45" s="1447"/>
      <c r="AK45" s="1447"/>
      <c r="AL45" s="1447"/>
      <c r="AM45" s="1447"/>
      <c r="AN45" s="1447"/>
      <c r="AO45" s="1447"/>
      <c r="AP45" s="1447"/>
      <c r="AQ45" s="1447"/>
      <c r="AR45" s="1447"/>
      <c r="AS45" s="1447"/>
      <c r="AT45" s="1447"/>
      <c r="AU45" s="1447"/>
      <c r="AV45" s="1447"/>
      <c r="AW45" s="1447"/>
      <c r="AX45" s="1447"/>
      <c r="AY45" s="1447"/>
      <c r="AZ45" s="1447"/>
      <c r="BA45" s="1447"/>
      <c r="BB45" s="1447"/>
    </row>
    <row r="46" spans="1:54" ht="19.5" customHeight="1">
      <c r="A46" s="1463">
        <v>100050</v>
      </c>
      <c r="B46" s="1463"/>
      <c r="C46" s="1463"/>
      <c r="D46" s="1446" t="s">
        <v>126</v>
      </c>
      <c r="E46" s="1446"/>
      <c r="F46" s="1446"/>
      <c r="G46" s="1446"/>
      <c r="H46" s="1446"/>
      <c r="I46" s="1446"/>
      <c r="J46" s="1446"/>
      <c r="K46" s="1446"/>
      <c r="L46" s="1446"/>
      <c r="M46" s="1446"/>
      <c r="N46" s="1446"/>
      <c r="O46" s="1446"/>
      <c r="P46" s="1443">
        <v>31</v>
      </c>
      <c r="Q46" s="1443"/>
      <c r="R46" s="1447"/>
      <c r="S46" s="1447"/>
      <c r="T46" s="1447"/>
      <c r="U46" s="1448"/>
      <c r="V46" s="1447"/>
      <c r="W46" s="1447"/>
      <c r="X46" s="1447"/>
      <c r="Y46" s="1447"/>
      <c r="Z46" s="1447"/>
      <c r="AA46" s="1447"/>
      <c r="AB46" s="1447"/>
      <c r="AC46" s="1447"/>
      <c r="AD46" s="1447"/>
      <c r="AE46" s="1447"/>
      <c r="AF46" s="1447"/>
      <c r="AG46" s="1447"/>
      <c r="AH46" s="1447"/>
      <c r="AI46" s="1447"/>
      <c r="AJ46" s="1447"/>
      <c r="AK46" s="1447"/>
      <c r="AL46" s="1447"/>
      <c r="AM46" s="1447"/>
      <c r="AN46" s="1447"/>
      <c r="AO46" s="1447"/>
      <c r="AP46" s="1447"/>
      <c r="AQ46" s="1447"/>
      <c r="AR46" s="1447"/>
      <c r="AS46" s="1447"/>
      <c r="AT46" s="1447"/>
      <c r="AU46" s="1447"/>
      <c r="AV46" s="1447"/>
      <c r="AW46" s="1447"/>
      <c r="AX46" s="1447"/>
      <c r="AY46" s="1447"/>
      <c r="AZ46" s="1447"/>
      <c r="BA46" s="1447"/>
      <c r="BB46" s="1447"/>
    </row>
    <row r="47" spans="1:54" ht="19.5" customHeight="1">
      <c r="A47" s="1463">
        <v>100060</v>
      </c>
      <c r="B47" s="1463"/>
      <c r="C47" s="1463"/>
      <c r="D47" s="1446" t="s">
        <v>127</v>
      </c>
      <c r="E47" s="1446"/>
      <c r="F47" s="1446"/>
      <c r="G47" s="1446"/>
      <c r="H47" s="1446"/>
      <c r="I47" s="1446"/>
      <c r="J47" s="1446"/>
      <c r="K47" s="1446"/>
      <c r="L47" s="1446"/>
      <c r="M47" s="1446"/>
      <c r="N47" s="1446"/>
      <c r="O47" s="1446"/>
      <c r="P47" s="1443">
        <v>32</v>
      </c>
      <c r="Q47" s="1443"/>
      <c r="R47" s="1447"/>
      <c r="S47" s="1447"/>
      <c r="T47" s="1447"/>
      <c r="U47" s="1448"/>
      <c r="V47" s="1447"/>
      <c r="W47" s="1447"/>
      <c r="X47" s="1447"/>
      <c r="Y47" s="1447"/>
      <c r="Z47" s="1447"/>
      <c r="AA47" s="1447"/>
      <c r="AB47" s="1447"/>
      <c r="AC47" s="1447"/>
      <c r="AD47" s="1447"/>
      <c r="AE47" s="1447"/>
      <c r="AF47" s="1447"/>
      <c r="AG47" s="1447"/>
      <c r="AH47" s="1447"/>
      <c r="AI47" s="1447"/>
      <c r="AJ47" s="1447"/>
      <c r="AK47" s="1447"/>
      <c r="AL47" s="1447"/>
      <c r="AM47" s="1447"/>
      <c r="AN47" s="1447"/>
      <c r="AO47" s="1447"/>
      <c r="AP47" s="1447"/>
      <c r="AQ47" s="1447"/>
      <c r="AR47" s="1447"/>
      <c r="AS47" s="1447"/>
      <c r="AT47" s="1447"/>
      <c r="AU47" s="1447"/>
      <c r="AV47" s="1447"/>
      <c r="AW47" s="1447"/>
      <c r="AX47" s="1447"/>
      <c r="AY47" s="1447"/>
      <c r="AZ47" s="1447"/>
      <c r="BA47" s="1447"/>
      <c r="BB47" s="1447"/>
    </row>
    <row r="48" spans="1:54" ht="18.75" customHeight="1">
      <c r="A48" s="1425" t="s">
        <v>128</v>
      </c>
      <c r="B48" s="1463"/>
      <c r="C48" s="1463"/>
      <c r="D48" s="1446" t="s">
        <v>129</v>
      </c>
      <c r="E48" s="1446"/>
      <c r="F48" s="1446"/>
      <c r="G48" s="1446"/>
      <c r="H48" s="1446"/>
      <c r="I48" s="1446"/>
      <c r="J48" s="1446"/>
      <c r="K48" s="1446"/>
      <c r="L48" s="1446"/>
      <c r="M48" s="1446"/>
      <c r="N48" s="1446"/>
      <c r="O48" s="1446"/>
      <c r="P48" s="1443">
        <v>33</v>
      </c>
      <c r="Q48" s="1443"/>
      <c r="R48" s="1447"/>
      <c r="S48" s="1447"/>
      <c r="T48" s="1447"/>
      <c r="U48" s="1448"/>
      <c r="V48" s="1447"/>
      <c r="W48" s="1447"/>
      <c r="X48" s="1447"/>
      <c r="Y48" s="1447"/>
      <c r="Z48" s="1447"/>
      <c r="AA48" s="1447"/>
      <c r="AB48" s="1447"/>
      <c r="AC48" s="1447"/>
      <c r="AD48" s="1447"/>
      <c r="AE48" s="1447"/>
      <c r="AF48" s="1447"/>
      <c r="AG48" s="1447"/>
      <c r="AH48" s="1447"/>
      <c r="AI48" s="1447"/>
      <c r="AJ48" s="1447"/>
      <c r="AK48" s="1447"/>
      <c r="AL48" s="1447"/>
      <c r="AM48" s="1447"/>
      <c r="AN48" s="1447"/>
      <c r="AO48" s="1447"/>
      <c r="AP48" s="1447"/>
      <c r="AQ48" s="1447"/>
      <c r="AR48" s="1447"/>
      <c r="AS48" s="1447"/>
      <c r="AT48" s="1447"/>
      <c r="AU48" s="1447"/>
      <c r="AV48" s="1447"/>
      <c r="AW48" s="1447"/>
      <c r="AX48" s="1447"/>
      <c r="AY48" s="1447"/>
      <c r="AZ48" s="1447"/>
      <c r="BA48" s="1447"/>
      <c r="BB48" s="1447"/>
    </row>
    <row r="49" spans="1:54" ht="27" customHeight="1">
      <c r="A49" s="1425" t="s">
        <v>130</v>
      </c>
      <c r="B49" s="1463"/>
      <c r="C49" s="1463"/>
      <c r="D49" s="1446" t="s">
        <v>118</v>
      </c>
      <c r="E49" s="1446"/>
      <c r="F49" s="1446"/>
      <c r="G49" s="1446"/>
      <c r="H49" s="1446"/>
      <c r="I49" s="1446"/>
      <c r="J49" s="1446"/>
      <c r="K49" s="1446"/>
      <c r="L49" s="1446"/>
      <c r="M49" s="1446"/>
      <c r="N49" s="1446"/>
      <c r="O49" s="1446"/>
      <c r="P49" s="1443">
        <v>34</v>
      </c>
      <c r="Q49" s="1443"/>
      <c r="R49" s="1447"/>
      <c r="S49" s="1447"/>
      <c r="T49" s="1447"/>
      <c r="U49" s="1448"/>
      <c r="V49" s="1447"/>
      <c r="W49" s="1447"/>
      <c r="X49" s="1447"/>
      <c r="Y49" s="1447"/>
      <c r="Z49" s="1447"/>
      <c r="AA49" s="1447"/>
      <c r="AB49" s="1447"/>
      <c r="AC49" s="1447"/>
      <c r="AD49" s="1447"/>
      <c r="AE49" s="1447"/>
      <c r="AF49" s="1447"/>
      <c r="AG49" s="1447"/>
      <c r="AH49" s="1447"/>
      <c r="AI49" s="1447"/>
      <c r="AJ49" s="1447"/>
      <c r="AK49" s="1447"/>
      <c r="AL49" s="1447"/>
      <c r="AM49" s="1447"/>
      <c r="AN49" s="1447"/>
      <c r="AO49" s="1447"/>
      <c r="AP49" s="1447"/>
      <c r="AQ49" s="1447"/>
      <c r="AR49" s="1447"/>
      <c r="AS49" s="1447"/>
      <c r="AT49" s="1447"/>
      <c r="AU49" s="1447"/>
      <c r="AV49" s="1447"/>
      <c r="AW49" s="1447"/>
      <c r="AX49" s="1447"/>
      <c r="AY49" s="1447"/>
      <c r="AZ49" s="1447"/>
      <c r="BA49" s="1447"/>
      <c r="BB49" s="1447"/>
    </row>
    <row r="50" spans="1:54" ht="18.75" customHeight="1" thickBot="1">
      <c r="A50" s="1424" t="s">
        <v>131</v>
      </c>
      <c r="B50" s="1464"/>
      <c r="C50" s="1464"/>
      <c r="D50" s="1450" t="s">
        <v>120</v>
      </c>
      <c r="E50" s="1450"/>
      <c r="F50" s="1450"/>
      <c r="G50" s="1450"/>
      <c r="H50" s="1450"/>
      <c r="I50" s="1450"/>
      <c r="J50" s="1450"/>
      <c r="K50" s="1450"/>
      <c r="L50" s="1450"/>
      <c r="M50" s="1450"/>
      <c r="N50" s="1450"/>
      <c r="O50" s="1450"/>
      <c r="P50" s="1443">
        <v>35</v>
      </c>
      <c r="Q50" s="1443"/>
      <c r="R50" s="1451"/>
      <c r="S50" s="1451"/>
      <c r="T50" s="1451"/>
      <c r="U50" s="1452"/>
      <c r="V50" s="1451"/>
      <c r="W50" s="1451"/>
      <c r="X50" s="1451"/>
      <c r="Y50" s="1451"/>
      <c r="Z50" s="1451"/>
      <c r="AA50" s="1451"/>
      <c r="AB50" s="1451"/>
      <c r="AC50" s="1451"/>
      <c r="AD50" s="1451"/>
      <c r="AE50" s="1451"/>
      <c r="AF50" s="1451"/>
      <c r="AG50" s="1451"/>
      <c r="AH50" s="1451"/>
      <c r="AI50" s="1451"/>
      <c r="AJ50" s="1451"/>
      <c r="AK50" s="1451"/>
      <c r="AL50" s="1451"/>
      <c r="AM50" s="1451"/>
      <c r="AN50" s="1451"/>
      <c r="AO50" s="1451"/>
      <c r="AP50" s="1451"/>
      <c r="AQ50" s="1451"/>
      <c r="AR50" s="1451"/>
      <c r="AS50" s="1451"/>
      <c r="AT50" s="1451"/>
      <c r="AU50" s="1451"/>
      <c r="AV50" s="1451"/>
      <c r="AW50" s="1451"/>
      <c r="AX50" s="1451"/>
      <c r="AY50" s="1451"/>
      <c r="AZ50" s="1451"/>
      <c r="BA50" s="1451"/>
      <c r="BB50" s="1451"/>
    </row>
    <row r="51" spans="1:85" s="1458" customFormat="1" ht="21.75" customHeight="1" thickBot="1">
      <c r="A51" s="1453" t="s">
        <v>132</v>
      </c>
      <c r="B51" s="1453"/>
      <c r="C51" s="1453"/>
      <c r="D51" s="1453"/>
      <c r="E51" s="1453"/>
      <c r="F51" s="1453"/>
      <c r="G51" s="1453"/>
      <c r="H51" s="1453"/>
      <c r="I51" s="1453"/>
      <c r="J51" s="1453"/>
      <c r="K51" s="1453"/>
      <c r="L51" s="1453"/>
      <c r="M51" s="1453"/>
      <c r="N51" s="1453"/>
      <c r="O51" s="1453"/>
      <c r="P51" s="1454">
        <v>36</v>
      </c>
      <c r="Q51" s="1454"/>
      <c r="R51" s="1455"/>
      <c r="S51" s="1455"/>
      <c r="T51" s="1455"/>
      <c r="U51" s="1456"/>
      <c r="V51" s="1455"/>
      <c r="W51" s="1455"/>
      <c r="X51" s="1455"/>
      <c r="Y51" s="1455"/>
      <c r="Z51" s="1455"/>
      <c r="AA51" s="1455"/>
      <c r="AB51" s="1455"/>
      <c r="AC51" s="1455"/>
      <c r="AD51" s="1455"/>
      <c r="AE51" s="1455"/>
      <c r="AF51" s="1455"/>
      <c r="AG51" s="1455"/>
      <c r="AH51" s="1455"/>
      <c r="AI51" s="1455"/>
      <c r="AJ51" s="1455"/>
      <c r="AK51" s="1455"/>
      <c r="AL51" s="1455"/>
      <c r="AM51" s="1455"/>
      <c r="AN51" s="1455"/>
      <c r="AO51" s="1455"/>
      <c r="AP51" s="1455"/>
      <c r="AQ51" s="1455"/>
      <c r="AR51" s="1455"/>
      <c r="AS51" s="1455"/>
      <c r="AT51" s="1455"/>
      <c r="AU51" s="1455"/>
      <c r="AV51" s="1455"/>
      <c r="AW51" s="1455"/>
      <c r="AX51" s="1455"/>
      <c r="AY51" s="1455"/>
      <c r="AZ51" s="1455"/>
      <c r="BA51" s="1455"/>
      <c r="BB51" s="1455"/>
      <c r="BC51" s="1457"/>
      <c r="BD51" s="1457"/>
      <c r="BE51" s="1457"/>
      <c r="BF51" s="1457"/>
      <c r="BG51" s="1457"/>
      <c r="BH51" s="1457"/>
      <c r="BI51" s="1457"/>
      <c r="BJ51" s="1457"/>
      <c r="BK51" s="1457"/>
      <c r="BL51" s="1457"/>
      <c r="BM51" s="1457"/>
      <c r="BN51" s="1457"/>
      <c r="BO51" s="1457"/>
      <c r="BP51" s="1457"/>
      <c r="BQ51" s="1457"/>
      <c r="BR51" s="1457"/>
      <c r="BS51" s="1457"/>
      <c r="BT51" s="1457"/>
      <c r="BU51" s="1457"/>
      <c r="BV51" s="1457"/>
      <c r="BW51" s="1457"/>
      <c r="BX51" s="1457"/>
      <c r="BY51" s="1457"/>
      <c r="BZ51" s="1457"/>
      <c r="CA51" s="1457"/>
      <c r="CB51" s="1457"/>
      <c r="CC51" s="1457"/>
      <c r="CD51" s="1457"/>
      <c r="CE51" s="1457"/>
      <c r="CF51" s="1457"/>
      <c r="CG51" s="1457"/>
    </row>
    <row r="52" spans="1:54" ht="19.5" customHeight="1">
      <c r="A52" s="1435">
        <v>110010</v>
      </c>
      <c r="B52" s="1435"/>
      <c r="C52" s="1435"/>
      <c r="D52" s="1460" t="s">
        <v>133</v>
      </c>
      <c r="E52" s="1460"/>
      <c r="F52" s="1460"/>
      <c r="G52" s="1460"/>
      <c r="H52" s="1460"/>
      <c r="I52" s="1460"/>
      <c r="J52" s="1460"/>
      <c r="K52" s="1460"/>
      <c r="L52" s="1460"/>
      <c r="M52" s="1460"/>
      <c r="N52" s="1460"/>
      <c r="O52" s="1460"/>
      <c r="P52" s="1443">
        <v>37</v>
      </c>
      <c r="Q52" s="1443"/>
      <c r="R52" s="1461"/>
      <c r="S52" s="1461"/>
      <c r="T52" s="1461"/>
      <c r="U52" s="1462"/>
      <c r="V52" s="1461"/>
      <c r="W52" s="1461"/>
      <c r="X52" s="1461"/>
      <c r="Y52" s="1461"/>
      <c r="Z52" s="1461"/>
      <c r="AA52" s="1461"/>
      <c r="AB52" s="1461"/>
      <c r="AC52" s="1461"/>
      <c r="AD52" s="1461"/>
      <c r="AE52" s="1461"/>
      <c r="AF52" s="1461"/>
      <c r="AG52" s="1461"/>
      <c r="AH52" s="1461"/>
      <c r="AI52" s="1461"/>
      <c r="AJ52" s="1461"/>
      <c r="AK52" s="1461"/>
      <c r="AL52" s="1461"/>
      <c r="AM52" s="1461"/>
      <c r="AN52" s="1461"/>
      <c r="AO52" s="1461"/>
      <c r="AP52" s="1461"/>
      <c r="AQ52" s="1461"/>
      <c r="AR52" s="1461"/>
      <c r="AS52" s="1461"/>
      <c r="AT52" s="1461"/>
      <c r="AU52" s="1461"/>
      <c r="AV52" s="1461"/>
      <c r="AW52" s="1461"/>
      <c r="AX52" s="1461"/>
      <c r="AY52" s="1461"/>
      <c r="AZ52" s="1461"/>
      <c r="BA52" s="1461"/>
      <c r="BB52" s="1461"/>
    </row>
    <row r="53" spans="1:54" ht="19.5" customHeight="1">
      <c r="A53" s="1425">
        <v>110020</v>
      </c>
      <c r="B53" s="1425"/>
      <c r="C53" s="1425"/>
      <c r="D53" s="1446" t="s">
        <v>134</v>
      </c>
      <c r="E53" s="1446"/>
      <c r="F53" s="1446"/>
      <c r="G53" s="1446"/>
      <c r="H53" s="1446"/>
      <c r="I53" s="1446"/>
      <c r="J53" s="1446"/>
      <c r="K53" s="1446"/>
      <c r="L53" s="1446"/>
      <c r="M53" s="1446"/>
      <c r="N53" s="1446"/>
      <c r="O53" s="1446"/>
      <c r="P53" s="1443">
        <v>38</v>
      </c>
      <c r="Q53" s="1443"/>
      <c r="R53" s="1447"/>
      <c r="S53" s="1447"/>
      <c r="T53" s="1447"/>
      <c r="U53" s="1448"/>
      <c r="V53" s="1447"/>
      <c r="W53" s="1447"/>
      <c r="X53" s="1447"/>
      <c r="Y53" s="1447"/>
      <c r="Z53" s="1447"/>
      <c r="AA53" s="1447"/>
      <c r="AB53" s="1447"/>
      <c r="AC53" s="1447"/>
      <c r="AD53" s="1447"/>
      <c r="AE53" s="1447"/>
      <c r="AF53" s="1447"/>
      <c r="AG53" s="1447"/>
      <c r="AH53" s="1447"/>
      <c r="AI53" s="1447"/>
      <c r="AJ53" s="1447"/>
      <c r="AK53" s="1447"/>
      <c r="AL53" s="1447"/>
      <c r="AM53" s="1447"/>
      <c r="AN53" s="1447"/>
      <c r="AO53" s="1447"/>
      <c r="AP53" s="1447"/>
      <c r="AQ53" s="1447"/>
      <c r="AR53" s="1447"/>
      <c r="AS53" s="1447"/>
      <c r="AT53" s="1447"/>
      <c r="AU53" s="1447"/>
      <c r="AV53" s="1447"/>
      <c r="AW53" s="1447"/>
      <c r="AX53" s="1447"/>
      <c r="AY53" s="1447"/>
      <c r="AZ53" s="1447"/>
      <c r="BA53" s="1447"/>
      <c r="BB53" s="1447"/>
    </row>
    <row r="54" spans="1:54" ht="19.5" customHeight="1">
      <c r="A54" s="1425">
        <v>110030</v>
      </c>
      <c r="B54" s="1425"/>
      <c r="C54" s="1425"/>
      <c r="D54" s="1446" t="s">
        <v>135</v>
      </c>
      <c r="E54" s="1446"/>
      <c r="F54" s="1446"/>
      <c r="G54" s="1446"/>
      <c r="H54" s="1446"/>
      <c r="I54" s="1446"/>
      <c r="J54" s="1446"/>
      <c r="K54" s="1446"/>
      <c r="L54" s="1446"/>
      <c r="M54" s="1446"/>
      <c r="N54" s="1446"/>
      <c r="O54" s="1446"/>
      <c r="P54" s="1443">
        <v>39</v>
      </c>
      <c r="Q54" s="1443"/>
      <c r="R54" s="1447"/>
      <c r="S54" s="1447"/>
      <c r="T54" s="1447"/>
      <c r="U54" s="1448"/>
      <c r="V54" s="1447"/>
      <c r="W54" s="1447"/>
      <c r="X54" s="1447"/>
      <c r="Y54" s="1447"/>
      <c r="Z54" s="1447"/>
      <c r="AA54" s="1447"/>
      <c r="AB54" s="1447"/>
      <c r="AC54" s="1447"/>
      <c r="AD54" s="1447"/>
      <c r="AE54" s="1447"/>
      <c r="AF54" s="1447"/>
      <c r="AG54" s="1447"/>
      <c r="AH54" s="1447"/>
      <c r="AI54" s="1447"/>
      <c r="AJ54" s="1447"/>
      <c r="AK54" s="1447"/>
      <c r="AL54" s="1447"/>
      <c r="AM54" s="1447"/>
      <c r="AN54" s="1447"/>
      <c r="AO54" s="1447"/>
      <c r="AP54" s="1447"/>
      <c r="AQ54" s="1447"/>
      <c r="AR54" s="1447"/>
      <c r="AS54" s="1447"/>
      <c r="AT54" s="1447"/>
      <c r="AU54" s="1447"/>
      <c r="AV54" s="1447"/>
      <c r="AW54" s="1447"/>
      <c r="AX54" s="1447"/>
      <c r="AY54" s="1447"/>
      <c r="AZ54" s="1447"/>
      <c r="BA54" s="1447"/>
      <c r="BB54" s="1447"/>
    </row>
    <row r="55" spans="1:54" ht="19.5" customHeight="1">
      <c r="A55" s="1425">
        <v>110330</v>
      </c>
      <c r="B55" s="1425"/>
      <c r="C55" s="1425"/>
      <c r="D55" s="1446" t="s">
        <v>136</v>
      </c>
      <c r="E55" s="1446"/>
      <c r="F55" s="1446"/>
      <c r="G55" s="1446"/>
      <c r="H55" s="1446"/>
      <c r="I55" s="1446"/>
      <c r="J55" s="1446"/>
      <c r="K55" s="1446"/>
      <c r="L55" s="1446"/>
      <c r="M55" s="1446"/>
      <c r="N55" s="1446"/>
      <c r="O55" s="1446"/>
      <c r="P55" s="1443">
        <v>40</v>
      </c>
      <c r="Q55" s="1443"/>
      <c r="R55" s="1447"/>
      <c r="S55" s="1447"/>
      <c r="T55" s="1447"/>
      <c r="U55" s="1448"/>
      <c r="V55" s="1447"/>
      <c r="W55" s="1447"/>
      <c r="X55" s="1447"/>
      <c r="Y55" s="1447"/>
      <c r="Z55" s="1447"/>
      <c r="AA55" s="1447"/>
      <c r="AB55" s="1447"/>
      <c r="AC55" s="1447"/>
      <c r="AD55" s="1447"/>
      <c r="AE55" s="1447"/>
      <c r="AF55" s="1447"/>
      <c r="AG55" s="1447"/>
      <c r="AH55" s="1447"/>
      <c r="AI55" s="1447"/>
      <c r="AJ55" s="1447"/>
      <c r="AK55" s="1447"/>
      <c r="AL55" s="1447"/>
      <c r="AM55" s="1447"/>
      <c r="AN55" s="1447"/>
      <c r="AO55" s="1447"/>
      <c r="AP55" s="1447"/>
      <c r="AQ55" s="1447"/>
      <c r="AR55" s="1447"/>
      <c r="AS55" s="1447"/>
      <c r="AT55" s="1447"/>
      <c r="AU55" s="1447"/>
      <c r="AV55" s="1447"/>
      <c r="AW55" s="1447"/>
      <c r="AX55" s="1447"/>
      <c r="AY55" s="1447"/>
      <c r="AZ55" s="1447"/>
      <c r="BA55" s="1447"/>
      <c r="BB55" s="1447"/>
    </row>
    <row r="56" spans="1:54" ht="19.5" customHeight="1">
      <c r="A56" s="1425">
        <v>110040</v>
      </c>
      <c r="B56" s="1425"/>
      <c r="C56" s="1425"/>
      <c r="D56" s="1446" t="s">
        <v>137</v>
      </c>
      <c r="E56" s="1446"/>
      <c r="F56" s="1446"/>
      <c r="G56" s="1446"/>
      <c r="H56" s="1446"/>
      <c r="I56" s="1446"/>
      <c r="J56" s="1446"/>
      <c r="K56" s="1446"/>
      <c r="L56" s="1446"/>
      <c r="M56" s="1446"/>
      <c r="N56" s="1446"/>
      <c r="O56" s="1446"/>
      <c r="P56" s="1443">
        <v>41</v>
      </c>
      <c r="Q56" s="1443"/>
      <c r="R56" s="1447"/>
      <c r="S56" s="1447"/>
      <c r="T56" s="1447"/>
      <c r="U56" s="1448"/>
      <c r="V56" s="1447"/>
      <c r="W56" s="1447"/>
      <c r="X56" s="1447"/>
      <c r="Y56" s="1447"/>
      <c r="Z56" s="1447"/>
      <c r="AA56" s="1447"/>
      <c r="AB56" s="1447"/>
      <c r="AC56" s="1447"/>
      <c r="AD56" s="1447"/>
      <c r="AE56" s="1447"/>
      <c r="AF56" s="1447"/>
      <c r="AG56" s="1447"/>
      <c r="AH56" s="1447"/>
      <c r="AI56" s="1447"/>
      <c r="AJ56" s="1447"/>
      <c r="AK56" s="1447"/>
      <c r="AL56" s="1447"/>
      <c r="AM56" s="1447"/>
      <c r="AN56" s="1447"/>
      <c r="AO56" s="1447"/>
      <c r="AP56" s="1447"/>
      <c r="AQ56" s="1447"/>
      <c r="AR56" s="1447"/>
      <c r="AS56" s="1447"/>
      <c r="AT56" s="1447"/>
      <c r="AU56" s="1447"/>
      <c r="AV56" s="1447"/>
      <c r="AW56" s="1447"/>
      <c r="AX56" s="1447"/>
      <c r="AY56" s="1447"/>
      <c r="AZ56" s="1447"/>
      <c r="BA56" s="1447"/>
      <c r="BB56" s="1447"/>
    </row>
    <row r="57" spans="1:54" ht="19.5" customHeight="1">
      <c r="A57" s="1425">
        <v>110340</v>
      </c>
      <c r="B57" s="1425"/>
      <c r="C57" s="1425"/>
      <c r="D57" s="1446" t="s">
        <v>138</v>
      </c>
      <c r="E57" s="1446"/>
      <c r="F57" s="1446"/>
      <c r="G57" s="1446"/>
      <c r="H57" s="1446"/>
      <c r="I57" s="1446"/>
      <c r="J57" s="1446"/>
      <c r="K57" s="1446"/>
      <c r="L57" s="1446"/>
      <c r="M57" s="1446"/>
      <c r="N57" s="1446"/>
      <c r="O57" s="1446"/>
      <c r="P57" s="1443">
        <v>42</v>
      </c>
      <c r="Q57" s="1443"/>
      <c r="R57" s="1447"/>
      <c r="S57" s="1447"/>
      <c r="T57" s="1447"/>
      <c r="U57" s="1448"/>
      <c r="V57" s="1447"/>
      <c r="W57" s="1447"/>
      <c r="X57" s="1447"/>
      <c r="Y57" s="1447"/>
      <c r="Z57" s="1447"/>
      <c r="AA57" s="1447"/>
      <c r="AB57" s="1447"/>
      <c r="AC57" s="1447"/>
      <c r="AD57" s="1447"/>
      <c r="AE57" s="1447"/>
      <c r="AF57" s="1447"/>
      <c r="AG57" s="1447"/>
      <c r="AH57" s="1447"/>
      <c r="AI57" s="1447"/>
      <c r="AJ57" s="1447"/>
      <c r="AK57" s="1447"/>
      <c r="AL57" s="1447"/>
      <c r="AM57" s="1447"/>
      <c r="AN57" s="1447"/>
      <c r="AO57" s="1447"/>
      <c r="AP57" s="1447"/>
      <c r="AQ57" s="1447"/>
      <c r="AR57" s="1447"/>
      <c r="AS57" s="1447"/>
      <c r="AT57" s="1447"/>
      <c r="AU57" s="1447"/>
      <c r="AV57" s="1447"/>
      <c r="AW57" s="1447"/>
      <c r="AX57" s="1447"/>
      <c r="AY57" s="1447"/>
      <c r="AZ57" s="1447"/>
      <c r="BA57" s="1447"/>
      <c r="BB57" s="1447"/>
    </row>
    <row r="58" spans="1:54" ht="19.5" customHeight="1">
      <c r="A58" s="1425">
        <v>110050</v>
      </c>
      <c r="B58" s="1425"/>
      <c r="C58" s="1425"/>
      <c r="D58" s="1446" t="s">
        <v>139</v>
      </c>
      <c r="E58" s="1446"/>
      <c r="F58" s="1446"/>
      <c r="G58" s="1446"/>
      <c r="H58" s="1446"/>
      <c r="I58" s="1446"/>
      <c r="J58" s="1446"/>
      <c r="K58" s="1446"/>
      <c r="L58" s="1446"/>
      <c r="M58" s="1446"/>
      <c r="N58" s="1446"/>
      <c r="O58" s="1446"/>
      <c r="P58" s="1443">
        <v>43</v>
      </c>
      <c r="Q58" s="1443"/>
      <c r="R58" s="1447"/>
      <c r="S58" s="1447"/>
      <c r="T58" s="1447"/>
      <c r="U58" s="1448"/>
      <c r="V58" s="1447"/>
      <c r="W58" s="1447"/>
      <c r="X58" s="1447"/>
      <c r="Y58" s="1447"/>
      <c r="Z58" s="1447"/>
      <c r="AA58" s="1447"/>
      <c r="AB58" s="1447"/>
      <c r="AC58" s="1447"/>
      <c r="AD58" s="1447"/>
      <c r="AE58" s="1447"/>
      <c r="AF58" s="1447"/>
      <c r="AG58" s="1447"/>
      <c r="AH58" s="1447"/>
      <c r="AI58" s="1447"/>
      <c r="AJ58" s="1447"/>
      <c r="AK58" s="1447"/>
      <c r="AL58" s="1447"/>
      <c r="AM58" s="1447"/>
      <c r="AN58" s="1447"/>
      <c r="AO58" s="1447"/>
      <c r="AP58" s="1447"/>
      <c r="AQ58" s="1447"/>
      <c r="AR58" s="1447"/>
      <c r="AS58" s="1447"/>
      <c r="AT58" s="1447"/>
      <c r="AU58" s="1447"/>
      <c r="AV58" s="1447"/>
      <c r="AW58" s="1447"/>
      <c r="AX58" s="1447"/>
      <c r="AY58" s="1447"/>
      <c r="AZ58" s="1447"/>
      <c r="BA58" s="1447"/>
      <c r="BB58" s="1447"/>
    </row>
    <row r="59" spans="1:54" ht="19.5" customHeight="1">
      <c r="A59" s="1425">
        <v>110060</v>
      </c>
      <c r="B59" s="1425"/>
      <c r="C59" s="1425"/>
      <c r="D59" s="1446" t="s">
        <v>140</v>
      </c>
      <c r="E59" s="1446"/>
      <c r="F59" s="1446"/>
      <c r="G59" s="1446"/>
      <c r="H59" s="1446"/>
      <c r="I59" s="1446"/>
      <c r="J59" s="1446"/>
      <c r="K59" s="1446"/>
      <c r="L59" s="1446"/>
      <c r="M59" s="1446"/>
      <c r="N59" s="1446"/>
      <c r="O59" s="1446"/>
      <c r="P59" s="1443">
        <v>44</v>
      </c>
      <c r="Q59" s="1443"/>
      <c r="R59" s="1447"/>
      <c r="S59" s="1447"/>
      <c r="T59" s="1447"/>
      <c r="U59" s="1448"/>
      <c r="V59" s="1447"/>
      <c r="W59" s="1447"/>
      <c r="X59" s="1447"/>
      <c r="Y59" s="1447"/>
      <c r="Z59" s="1447"/>
      <c r="AA59" s="1447"/>
      <c r="AB59" s="1447"/>
      <c r="AC59" s="1447"/>
      <c r="AD59" s="1447"/>
      <c r="AE59" s="1447"/>
      <c r="AF59" s="1447"/>
      <c r="AG59" s="1447"/>
      <c r="AH59" s="1447"/>
      <c r="AI59" s="1447"/>
      <c r="AJ59" s="1447"/>
      <c r="AK59" s="1447"/>
      <c r="AL59" s="1447"/>
      <c r="AM59" s="1447"/>
      <c r="AN59" s="1447"/>
      <c r="AO59" s="1447"/>
      <c r="AP59" s="1447"/>
      <c r="AQ59" s="1447"/>
      <c r="AR59" s="1447"/>
      <c r="AS59" s="1447"/>
      <c r="AT59" s="1447"/>
      <c r="AU59" s="1447"/>
      <c r="AV59" s="1447"/>
      <c r="AW59" s="1447"/>
      <c r="AX59" s="1447"/>
      <c r="AY59" s="1447"/>
      <c r="AZ59" s="1447"/>
      <c r="BA59" s="1447"/>
      <c r="BB59" s="1447"/>
    </row>
    <row r="60" spans="1:54" ht="19.5" customHeight="1">
      <c r="A60" s="1425">
        <v>110070</v>
      </c>
      <c r="B60" s="1425"/>
      <c r="C60" s="1425"/>
      <c r="D60" s="1446" t="s">
        <v>141</v>
      </c>
      <c r="E60" s="1446"/>
      <c r="F60" s="1446"/>
      <c r="G60" s="1446"/>
      <c r="H60" s="1446"/>
      <c r="I60" s="1446"/>
      <c r="J60" s="1446"/>
      <c r="K60" s="1446"/>
      <c r="L60" s="1446"/>
      <c r="M60" s="1446"/>
      <c r="N60" s="1446"/>
      <c r="O60" s="1446"/>
      <c r="P60" s="1443">
        <v>45</v>
      </c>
      <c r="Q60" s="1443"/>
      <c r="R60" s="1447"/>
      <c r="S60" s="1447"/>
      <c r="T60" s="1447"/>
      <c r="U60" s="1448"/>
      <c r="V60" s="1447"/>
      <c r="W60" s="1447"/>
      <c r="X60" s="1447"/>
      <c r="Y60" s="1447"/>
      <c r="Z60" s="1447"/>
      <c r="AA60" s="1447"/>
      <c r="AB60" s="1447"/>
      <c r="AC60" s="1447"/>
      <c r="AD60" s="1447"/>
      <c r="AE60" s="1447"/>
      <c r="AF60" s="1447"/>
      <c r="AG60" s="1447"/>
      <c r="AH60" s="1447"/>
      <c r="AI60" s="1447"/>
      <c r="AJ60" s="1447"/>
      <c r="AK60" s="1447"/>
      <c r="AL60" s="1447"/>
      <c r="AM60" s="1447"/>
      <c r="AN60" s="1447"/>
      <c r="AO60" s="1447"/>
      <c r="AP60" s="1447"/>
      <c r="AQ60" s="1447"/>
      <c r="AR60" s="1447"/>
      <c r="AS60" s="1447"/>
      <c r="AT60" s="1447"/>
      <c r="AU60" s="1447"/>
      <c r="AV60" s="1447"/>
      <c r="AW60" s="1447"/>
      <c r="AX60" s="1447"/>
      <c r="AY60" s="1447"/>
      <c r="AZ60" s="1447"/>
      <c r="BA60" s="1447"/>
      <c r="BB60" s="1447"/>
    </row>
    <row r="61" spans="1:54" ht="19.5" customHeight="1">
      <c r="A61" s="1425">
        <v>110080</v>
      </c>
      <c r="B61" s="1425"/>
      <c r="C61" s="1425"/>
      <c r="D61" s="1446" t="s">
        <v>142</v>
      </c>
      <c r="E61" s="1446"/>
      <c r="F61" s="1446"/>
      <c r="G61" s="1446"/>
      <c r="H61" s="1446"/>
      <c r="I61" s="1446"/>
      <c r="J61" s="1446"/>
      <c r="K61" s="1446"/>
      <c r="L61" s="1446"/>
      <c r="M61" s="1446"/>
      <c r="N61" s="1446"/>
      <c r="O61" s="1446"/>
      <c r="P61" s="1443">
        <v>46</v>
      </c>
      <c r="Q61" s="1443"/>
      <c r="R61" s="1447"/>
      <c r="S61" s="1447"/>
      <c r="T61" s="1447"/>
      <c r="U61" s="1448"/>
      <c r="V61" s="1447"/>
      <c r="W61" s="1447"/>
      <c r="X61" s="1447"/>
      <c r="Y61" s="1447"/>
      <c r="Z61" s="1447"/>
      <c r="AA61" s="1447"/>
      <c r="AB61" s="1447"/>
      <c r="AC61" s="1447"/>
      <c r="AD61" s="1447"/>
      <c r="AE61" s="1447"/>
      <c r="AF61" s="1447"/>
      <c r="AG61" s="1447"/>
      <c r="AH61" s="1447"/>
      <c r="AI61" s="1447"/>
      <c r="AJ61" s="1447"/>
      <c r="AK61" s="1447"/>
      <c r="AL61" s="1447"/>
      <c r="AM61" s="1447"/>
      <c r="AN61" s="1447"/>
      <c r="AO61" s="1447"/>
      <c r="AP61" s="1447"/>
      <c r="AQ61" s="1447"/>
      <c r="AR61" s="1447"/>
      <c r="AS61" s="1447"/>
      <c r="AT61" s="1447"/>
      <c r="AU61" s="1447"/>
      <c r="AV61" s="1447"/>
      <c r="AW61" s="1447"/>
      <c r="AX61" s="1447"/>
      <c r="AY61" s="1447"/>
      <c r="AZ61" s="1447"/>
      <c r="BA61" s="1447"/>
      <c r="BB61" s="1447"/>
    </row>
    <row r="62" spans="1:54" ht="19.5" customHeight="1">
      <c r="A62" s="1425" t="s">
        <v>143</v>
      </c>
      <c r="B62" s="1425"/>
      <c r="C62" s="1425"/>
      <c r="D62" s="1446" t="s">
        <v>116</v>
      </c>
      <c r="E62" s="1446"/>
      <c r="F62" s="1446"/>
      <c r="G62" s="1446"/>
      <c r="H62" s="1446"/>
      <c r="I62" s="1446"/>
      <c r="J62" s="1446"/>
      <c r="K62" s="1446"/>
      <c r="L62" s="1446"/>
      <c r="M62" s="1446"/>
      <c r="N62" s="1446"/>
      <c r="O62" s="1446"/>
      <c r="P62" s="1443">
        <v>47</v>
      </c>
      <c r="Q62" s="1443"/>
      <c r="R62" s="1447"/>
      <c r="S62" s="1447"/>
      <c r="T62" s="1447"/>
      <c r="U62" s="1448"/>
      <c r="V62" s="1447"/>
      <c r="W62" s="1447"/>
      <c r="X62" s="1447"/>
      <c r="Y62" s="1447"/>
      <c r="Z62" s="1447"/>
      <c r="AA62" s="1447"/>
      <c r="AB62" s="1447"/>
      <c r="AC62" s="1447"/>
      <c r="AD62" s="1447"/>
      <c r="AE62" s="1447"/>
      <c r="AF62" s="1447"/>
      <c r="AG62" s="1447"/>
      <c r="AH62" s="1447"/>
      <c r="AI62" s="1447"/>
      <c r="AJ62" s="1447"/>
      <c r="AK62" s="1447"/>
      <c r="AL62" s="1447"/>
      <c r="AM62" s="1447"/>
      <c r="AN62" s="1447"/>
      <c r="AO62" s="1447"/>
      <c r="AP62" s="1447"/>
      <c r="AQ62" s="1447"/>
      <c r="AR62" s="1447"/>
      <c r="AS62" s="1447"/>
      <c r="AT62" s="1447"/>
      <c r="AU62" s="1447"/>
      <c r="AV62" s="1447"/>
      <c r="AW62" s="1447"/>
      <c r="AX62" s="1447"/>
      <c r="AY62" s="1447"/>
      <c r="AZ62" s="1447"/>
      <c r="BA62" s="1447"/>
      <c r="BB62" s="1447"/>
    </row>
    <row r="63" spans="1:54" ht="51" customHeight="1">
      <c r="A63" s="1425" t="s">
        <v>144</v>
      </c>
      <c r="B63" s="1425"/>
      <c r="C63" s="1425"/>
      <c r="D63" s="1446" t="s">
        <v>260</v>
      </c>
      <c r="E63" s="1446"/>
      <c r="F63" s="1446"/>
      <c r="G63" s="1446"/>
      <c r="H63" s="1446"/>
      <c r="I63" s="1446"/>
      <c r="J63" s="1446"/>
      <c r="K63" s="1446"/>
      <c r="L63" s="1446"/>
      <c r="M63" s="1446"/>
      <c r="N63" s="1446"/>
      <c r="O63" s="1446"/>
      <c r="P63" s="1443">
        <v>48</v>
      </c>
      <c r="Q63" s="1443"/>
      <c r="R63" s="1447"/>
      <c r="S63" s="1447"/>
      <c r="T63" s="1447"/>
      <c r="U63" s="1448"/>
      <c r="V63" s="1447"/>
      <c r="W63" s="1447"/>
      <c r="X63" s="1447"/>
      <c r="Y63" s="1447"/>
      <c r="Z63" s="1447"/>
      <c r="AA63" s="1447"/>
      <c r="AB63" s="1447"/>
      <c r="AC63" s="1447"/>
      <c r="AD63" s="1447"/>
      <c r="AE63" s="1447"/>
      <c r="AF63" s="1447"/>
      <c r="AG63" s="1447"/>
      <c r="AH63" s="1447"/>
      <c r="AI63" s="1447"/>
      <c r="AJ63" s="1447"/>
      <c r="AK63" s="1447"/>
      <c r="AL63" s="1447"/>
      <c r="AM63" s="1447"/>
      <c r="AN63" s="1447"/>
      <c r="AO63" s="1447"/>
      <c r="AP63" s="1447"/>
      <c r="AQ63" s="1447"/>
      <c r="AR63" s="1447"/>
      <c r="AS63" s="1447"/>
      <c r="AT63" s="1447"/>
      <c r="AU63" s="1447"/>
      <c r="AV63" s="1447"/>
      <c r="AW63" s="1447"/>
      <c r="AX63" s="1447"/>
      <c r="AY63" s="1447"/>
      <c r="AZ63" s="1447"/>
      <c r="BA63" s="1447"/>
      <c r="BB63" s="1447"/>
    </row>
    <row r="64" spans="1:54" ht="19.5" customHeight="1">
      <c r="A64" s="1425" t="s">
        <v>143</v>
      </c>
      <c r="B64" s="1425"/>
      <c r="C64" s="1425"/>
      <c r="D64" s="1446" t="s">
        <v>145</v>
      </c>
      <c r="E64" s="1446"/>
      <c r="F64" s="1446"/>
      <c r="G64" s="1446"/>
      <c r="H64" s="1446"/>
      <c r="I64" s="1446"/>
      <c r="J64" s="1446"/>
      <c r="K64" s="1446"/>
      <c r="L64" s="1446"/>
      <c r="M64" s="1446"/>
      <c r="N64" s="1446"/>
      <c r="O64" s="1446"/>
      <c r="P64" s="1443">
        <v>49</v>
      </c>
      <c r="Q64" s="1443"/>
      <c r="R64" s="1447"/>
      <c r="S64" s="1447"/>
      <c r="T64" s="1447"/>
      <c r="U64" s="1448"/>
      <c r="V64" s="1447"/>
      <c r="W64" s="1447"/>
      <c r="X64" s="1447"/>
      <c r="Y64" s="1447"/>
      <c r="Z64" s="1447"/>
      <c r="AA64" s="1447"/>
      <c r="AB64" s="1447"/>
      <c r="AC64" s="1447"/>
      <c r="AD64" s="1447"/>
      <c r="AE64" s="1447"/>
      <c r="AF64" s="1447"/>
      <c r="AG64" s="1447"/>
      <c r="AH64" s="1447"/>
      <c r="AI64" s="1447"/>
      <c r="AJ64" s="1447"/>
      <c r="AK64" s="1447"/>
      <c r="AL64" s="1447"/>
      <c r="AM64" s="1447"/>
      <c r="AN64" s="1447"/>
      <c r="AO64" s="1447"/>
      <c r="AP64" s="1447"/>
      <c r="AQ64" s="1447"/>
      <c r="AR64" s="1447"/>
      <c r="AS64" s="1447"/>
      <c r="AT64" s="1447"/>
      <c r="AU64" s="1447"/>
      <c r="AV64" s="1447"/>
      <c r="AW64" s="1447"/>
      <c r="AX64" s="1447"/>
      <c r="AY64" s="1447"/>
      <c r="AZ64" s="1447"/>
      <c r="BA64" s="1447"/>
      <c r="BB64" s="1447"/>
    </row>
    <row r="65" spans="1:54" ht="19.5" customHeight="1">
      <c r="A65" s="1425" t="s">
        <v>143</v>
      </c>
      <c r="B65" s="1425"/>
      <c r="C65" s="1425"/>
      <c r="D65" s="1446" t="s">
        <v>146</v>
      </c>
      <c r="E65" s="1446"/>
      <c r="F65" s="1446"/>
      <c r="G65" s="1446"/>
      <c r="H65" s="1446"/>
      <c r="I65" s="1446"/>
      <c r="J65" s="1446"/>
      <c r="K65" s="1446"/>
      <c r="L65" s="1446"/>
      <c r="M65" s="1446"/>
      <c r="N65" s="1446"/>
      <c r="O65" s="1446"/>
      <c r="P65" s="1443">
        <v>50</v>
      </c>
      <c r="Q65" s="1443"/>
      <c r="R65" s="1447"/>
      <c r="S65" s="1447"/>
      <c r="T65" s="1447"/>
      <c r="U65" s="1448"/>
      <c r="V65" s="1447"/>
      <c r="W65" s="1447"/>
      <c r="X65" s="1447"/>
      <c r="Y65" s="1447"/>
      <c r="Z65" s="1447"/>
      <c r="AA65" s="1447"/>
      <c r="AB65" s="1447"/>
      <c r="AC65" s="1447"/>
      <c r="AD65" s="1447"/>
      <c r="AE65" s="1447"/>
      <c r="AF65" s="1447"/>
      <c r="AG65" s="1447"/>
      <c r="AH65" s="1447"/>
      <c r="AI65" s="1447"/>
      <c r="AJ65" s="1447"/>
      <c r="AK65" s="1447"/>
      <c r="AL65" s="1447"/>
      <c r="AM65" s="1447"/>
      <c r="AN65" s="1447"/>
      <c r="AO65" s="1447"/>
      <c r="AP65" s="1447"/>
      <c r="AQ65" s="1447"/>
      <c r="AR65" s="1447"/>
      <c r="AS65" s="1447"/>
      <c r="AT65" s="1447"/>
      <c r="AU65" s="1447"/>
      <c r="AV65" s="1447"/>
      <c r="AW65" s="1447"/>
      <c r="AX65" s="1447"/>
      <c r="AY65" s="1447"/>
      <c r="AZ65" s="1447"/>
      <c r="BA65" s="1447"/>
      <c r="BB65" s="1447"/>
    </row>
    <row r="66" spans="1:54" ht="19.5" customHeight="1">
      <c r="A66" s="1425">
        <v>120330</v>
      </c>
      <c r="B66" s="1425"/>
      <c r="C66" s="1425"/>
      <c r="D66" s="1446" t="s">
        <v>136</v>
      </c>
      <c r="E66" s="1446"/>
      <c r="F66" s="1446"/>
      <c r="G66" s="1446"/>
      <c r="H66" s="1446"/>
      <c r="I66" s="1446"/>
      <c r="J66" s="1446"/>
      <c r="K66" s="1446"/>
      <c r="L66" s="1446"/>
      <c r="M66" s="1446"/>
      <c r="N66" s="1446"/>
      <c r="O66" s="1446"/>
      <c r="P66" s="1443">
        <v>51</v>
      </c>
      <c r="Q66" s="1443"/>
      <c r="R66" s="1447"/>
      <c r="S66" s="1447"/>
      <c r="T66" s="1447"/>
      <c r="U66" s="1448"/>
      <c r="V66" s="1447"/>
      <c r="W66" s="1447"/>
      <c r="X66" s="1447"/>
      <c r="Y66" s="1447"/>
      <c r="Z66" s="1447"/>
      <c r="AA66" s="1447"/>
      <c r="AB66" s="1447"/>
      <c r="AC66" s="1447"/>
      <c r="AD66" s="1447"/>
      <c r="AE66" s="1447"/>
      <c r="AF66" s="1447"/>
      <c r="AG66" s="1447"/>
      <c r="AH66" s="1447"/>
      <c r="AI66" s="1447"/>
      <c r="AJ66" s="1447"/>
      <c r="AK66" s="1447"/>
      <c r="AL66" s="1447"/>
      <c r="AM66" s="1447"/>
      <c r="AN66" s="1447"/>
      <c r="AO66" s="1447"/>
      <c r="AP66" s="1447"/>
      <c r="AQ66" s="1447"/>
      <c r="AR66" s="1447"/>
      <c r="AS66" s="1447"/>
      <c r="AT66" s="1447"/>
      <c r="AU66" s="1447"/>
      <c r="AV66" s="1447"/>
      <c r="AW66" s="1447"/>
      <c r="AX66" s="1447"/>
      <c r="AY66" s="1447"/>
      <c r="AZ66" s="1447"/>
      <c r="BA66" s="1447"/>
      <c r="BB66" s="1447"/>
    </row>
    <row r="67" spans="1:54" ht="19.5" customHeight="1">
      <c r="A67" s="1425">
        <v>120340</v>
      </c>
      <c r="B67" s="1425"/>
      <c r="C67" s="1425"/>
      <c r="D67" s="1446" t="s">
        <v>138</v>
      </c>
      <c r="E67" s="1446"/>
      <c r="F67" s="1446"/>
      <c r="G67" s="1446"/>
      <c r="H67" s="1446"/>
      <c r="I67" s="1446"/>
      <c r="J67" s="1446"/>
      <c r="K67" s="1446"/>
      <c r="L67" s="1446"/>
      <c r="M67" s="1446"/>
      <c r="N67" s="1446"/>
      <c r="O67" s="1446"/>
      <c r="P67" s="1443">
        <v>52</v>
      </c>
      <c r="Q67" s="1443"/>
      <c r="R67" s="1447"/>
      <c r="S67" s="1447"/>
      <c r="T67" s="1447"/>
      <c r="U67" s="1448"/>
      <c r="V67" s="1447"/>
      <c r="W67" s="1447"/>
      <c r="X67" s="1447"/>
      <c r="Y67" s="1447"/>
      <c r="Z67" s="1447"/>
      <c r="AA67" s="1447"/>
      <c r="AB67" s="1447"/>
      <c r="AC67" s="1447"/>
      <c r="AD67" s="1447"/>
      <c r="AE67" s="1447"/>
      <c r="AF67" s="1447"/>
      <c r="AG67" s="1447"/>
      <c r="AH67" s="1447"/>
      <c r="AI67" s="1447"/>
      <c r="AJ67" s="1447"/>
      <c r="AK67" s="1447"/>
      <c r="AL67" s="1447"/>
      <c r="AM67" s="1447"/>
      <c r="AN67" s="1447"/>
      <c r="AO67" s="1447"/>
      <c r="AP67" s="1447"/>
      <c r="AQ67" s="1447"/>
      <c r="AR67" s="1447"/>
      <c r="AS67" s="1447"/>
      <c r="AT67" s="1447"/>
      <c r="AU67" s="1447"/>
      <c r="AV67" s="1447"/>
      <c r="AW67" s="1447"/>
      <c r="AX67" s="1447"/>
      <c r="AY67" s="1447"/>
      <c r="AZ67" s="1447"/>
      <c r="BA67" s="1447"/>
      <c r="BB67" s="1447"/>
    </row>
    <row r="68" spans="1:54" ht="19.5" customHeight="1">
      <c r="A68" s="1425">
        <v>120050</v>
      </c>
      <c r="B68" s="1425"/>
      <c r="C68" s="1425"/>
      <c r="D68" s="1446" t="s">
        <v>139</v>
      </c>
      <c r="E68" s="1446"/>
      <c r="F68" s="1446"/>
      <c r="G68" s="1446"/>
      <c r="H68" s="1446"/>
      <c r="I68" s="1446"/>
      <c r="J68" s="1446"/>
      <c r="K68" s="1446"/>
      <c r="L68" s="1446"/>
      <c r="M68" s="1446"/>
      <c r="N68" s="1446"/>
      <c r="O68" s="1446"/>
      <c r="P68" s="1443">
        <v>53</v>
      </c>
      <c r="Q68" s="1443"/>
      <c r="R68" s="1447"/>
      <c r="S68" s="1447"/>
      <c r="T68" s="1447"/>
      <c r="U68" s="1448"/>
      <c r="V68" s="1447"/>
      <c r="W68" s="1447"/>
      <c r="X68" s="1447"/>
      <c r="Y68" s="1447"/>
      <c r="Z68" s="1447"/>
      <c r="AA68" s="1447"/>
      <c r="AB68" s="1447"/>
      <c r="AC68" s="1447"/>
      <c r="AD68" s="1447"/>
      <c r="AE68" s="1447"/>
      <c r="AF68" s="1447"/>
      <c r="AG68" s="1447"/>
      <c r="AH68" s="1447"/>
      <c r="AI68" s="1447"/>
      <c r="AJ68" s="1447"/>
      <c r="AK68" s="1447"/>
      <c r="AL68" s="1447"/>
      <c r="AM68" s="1447"/>
      <c r="AN68" s="1447"/>
      <c r="AO68" s="1447"/>
      <c r="AP68" s="1447"/>
      <c r="AQ68" s="1447"/>
      <c r="AR68" s="1447"/>
      <c r="AS68" s="1447"/>
      <c r="AT68" s="1447"/>
      <c r="AU68" s="1447"/>
      <c r="AV68" s="1447"/>
      <c r="AW68" s="1447"/>
      <c r="AX68" s="1447"/>
      <c r="AY68" s="1447"/>
      <c r="AZ68" s="1447"/>
      <c r="BA68" s="1447"/>
      <c r="BB68" s="1447"/>
    </row>
    <row r="69" spans="1:54" ht="19.5" customHeight="1">
      <c r="A69" s="1425">
        <v>120060</v>
      </c>
      <c r="B69" s="1425"/>
      <c r="C69" s="1425"/>
      <c r="D69" s="1446" t="s">
        <v>140</v>
      </c>
      <c r="E69" s="1446"/>
      <c r="F69" s="1446"/>
      <c r="G69" s="1446"/>
      <c r="H69" s="1446"/>
      <c r="I69" s="1446"/>
      <c r="J69" s="1446"/>
      <c r="K69" s="1446"/>
      <c r="L69" s="1446"/>
      <c r="M69" s="1446"/>
      <c r="N69" s="1446"/>
      <c r="O69" s="1446"/>
      <c r="P69" s="1443">
        <v>54</v>
      </c>
      <c r="Q69" s="1443"/>
      <c r="R69" s="1447"/>
      <c r="S69" s="1447"/>
      <c r="T69" s="1447"/>
      <c r="U69" s="1448"/>
      <c r="V69" s="1447"/>
      <c r="W69" s="1447"/>
      <c r="X69" s="1447"/>
      <c r="Y69" s="1447"/>
      <c r="Z69" s="1447"/>
      <c r="AA69" s="1447"/>
      <c r="AB69" s="1447"/>
      <c r="AC69" s="1447"/>
      <c r="AD69" s="1447"/>
      <c r="AE69" s="1447"/>
      <c r="AF69" s="1447"/>
      <c r="AG69" s="1447"/>
      <c r="AH69" s="1447"/>
      <c r="AI69" s="1447"/>
      <c r="AJ69" s="1447"/>
      <c r="AK69" s="1447"/>
      <c r="AL69" s="1447"/>
      <c r="AM69" s="1447"/>
      <c r="AN69" s="1447"/>
      <c r="AO69" s="1447"/>
      <c r="AP69" s="1447"/>
      <c r="AQ69" s="1447"/>
      <c r="AR69" s="1447"/>
      <c r="AS69" s="1447"/>
      <c r="AT69" s="1447"/>
      <c r="AU69" s="1447"/>
      <c r="AV69" s="1447"/>
      <c r="AW69" s="1447"/>
      <c r="AX69" s="1447"/>
      <c r="AY69" s="1447"/>
      <c r="AZ69" s="1447"/>
      <c r="BA69" s="1447"/>
      <c r="BB69" s="1447"/>
    </row>
    <row r="70" spans="1:54" ht="19.5" customHeight="1">
      <c r="A70" s="1425">
        <v>120070</v>
      </c>
      <c r="B70" s="1425"/>
      <c r="C70" s="1425"/>
      <c r="D70" s="1446" t="s">
        <v>141</v>
      </c>
      <c r="E70" s="1446"/>
      <c r="F70" s="1446"/>
      <c r="G70" s="1446"/>
      <c r="H70" s="1446"/>
      <c r="I70" s="1446"/>
      <c r="J70" s="1446"/>
      <c r="K70" s="1446"/>
      <c r="L70" s="1446"/>
      <c r="M70" s="1446"/>
      <c r="N70" s="1446"/>
      <c r="O70" s="1446"/>
      <c r="P70" s="1443">
        <v>55</v>
      </c>
      <c r="Q70" s="1443"/>
      <c r="R70" s="1447"/>
      <c r="S70" s="1447"/>
      <c r="T70" s="1447"/>
      <c r="U70" s="1448"/>
      <c r="V70" s="1447"/>
      <c r="W70" s="1447"/>
      <c r="X70" s="1447"/>
      <c r="Y70" s="1447"/>
      <c r="Z70" s="1447"/>
      <c r="AA70" s="1447"/>
      <c r="AB70" s="1447"/>
      <c r="AC70" s="1447"/>
      <c r="AD70" s="1447"/>
      <c r="AE70" s="1447"/>
      <c r="AF70" s="1447"/>
      <c r="AG70" s="1447"/>
      <c r="AH70" s="1447"/>
      <c r="AI70" s="1447"/>
      <c r="AJ70" s="1447"/>
      <c r="AK70" s="1447"/>
      <c r="AL70" s="1447"/>
      <c r="AM70" s="1447"/>
      <c r="AN70" s="1447"/>
      <c r="AO70" s="1447"/>
      <c r="AP70" s="1447"/>
      <c r="AQ70" s="1447"/>
      <c r="AR70" s="1447"/>
      <c r="AS70" s="1447"/>
      <c r="AT70" s="1447"/>
      <c r="AU70" s="1447"/>
      <c r="AV70" s="1447"/>
      <c r="AW70" s="1447"/>
      <c r="AX70" s="1447"/>
      <c r="AY70" s="1447"/>
      <c r="AZ70" s="1447"/>
      <c r="BA70" s="1447"/>
      <c r="BB70" s="1447"/>
    </row>
    <row r="71" spans="1:54" ht="19.5" customHeight="1">
      <c r="A71" s="1425">
        <v>120080</v>
      </c>
      <c r="B71" s="1425"/>
      <c r="C71" s="1425"/>
      <c r="D71" s="1446" t="s">
        <v>142</v>
      </c>
      <c r="E71" s="1446"/>
      <c r="F71" s="1446"/>
      <c r="G71" s="1446"/>
      <c r="H71" s="1446"/>
      <c r="I71" s="1446"/>
      <c r="J71" s="1446"/>
      <c r="K71" s="1446"/>
      <c r="L71" s="1446"/>
      <c r="M71" s="1446"/>
      <c r="N71" s="1446"/>
      <c r="O71" s="1446"/>
      <c r="P71" s="1443">
        <v>56</v>
      </c>
      <c r="Q71" s="1443"/>
      <c r="R71" s="1447"/>
      <c r="S71" s="1447"/>
      <c r="T71" s="1447"/>
      <c r="U71" s="1448"/>
      <c r="V71" s="1447"/>
      <c r="W71" s="1447"/>
      <c r="X71" s="1447"/>
      <c r="Y71" s="1447"/>
      <c r="Z71" s="1447"/>
      <c r="AA71" s="1447"/>
      <c r="AB71" s="1447"/>
      <c r="AC71" s="1447"/>
      <c r="AD71" s="1447"/>
      <c r="AE71" s="1447"/>
      <c r="AF71" s="1447"/>
      <c r="AG71" s="1447"/>
      <c r="AH71" s="1447"/>
      <c r="AI71" s="1447"/>
      <c r="AJ71" s="1447"/>
      <c r="AK71" s="1447"/>
      <c r="AL71" s="1447"/>
      <c r="AM71" s="1447"/>
      <c r="AN71" s="1447"/>
      <c r="AO71" s="1447"/>
      <c r="AP71" s="1447"/>
      <c r="AQ71" s="1447"/>
      <c r="AR71" s="1447"/>
      <c r="AS71" s="1447"/>
      <c r="AT71" s="1447"/>
      <c r="AU71" s="1447"/>
      <c r="AV71" s="1447"/>
      <c r="AW71" s="1447"/>
      <c r="AX71" s="1447"/>
      <c r="AY71" s="1447"/>
      <c r="AZ71" s="1447"/>
      <c r="BA71" s="1447"/>
      <c r="BB71" s="1447"/>
    </row>
    <row r="72" spans="1:54" ht="19.5" customHeight="1">
      <c r="A72" s="1425" t="s">
        <v>147</v>
      </c>
      <c r="B72" s="1425"/>
      <c r="C72" s="1425"/>
      <c r="D72" s="1446" t="s">
        <v>116</v>
      </c>
      <c r="E72" s="1446"/>
      <c r="F72" s="1446"/>
      <c r="G72" s="1446"/>
      <c r="H72" s="1446"/>
      <c r="I72" s="1446"/>
      <c r="J72" s="1446"/>
      <c r="K72" s="1446"/>
      <c r="L72" s="1446"/>
      <c r="M72" s="1446"/>
      <c r="N72" s="1446"/>
      <c r="O72" s="1446"/>
      <c r="P72" s="1443">
        <v>57</v>
      </c>
      <c r="Q72" s="1443"/>
      <c r="R72" s="1447"/>
      <c r="S72" s="1447"/>
      <c r="T72" s="1447"/>
      <c r="U72" s="1448"/>
      <c r="V72" s="1447"/>
      <c r="W72" s="1447"/>
      <c r="X72" s="1447"/>
      <c r="Y72" s="1447"/>
      <c r="Z72" s="1447"/>
      <c r="AA72" s="1447"/>
      <c r="AB72" s="1447"/>
      <c r="AC72" s="1447"/>
      <c r="AD72" s="1447"/>
      <c r="AE72" s="1447"/>
      <c r="AF72" s="1447"/>
      <c r="AG72" s="1447"/>
      <c r="AH72" s="1447"/>
      <c r="AI72" s="1447"/>
      <c r="AJ72" s="1447"/>
      <c r="AK72" s="1447"/>
      <c r="AL72" s="1447"/>
      <c r="AM72" s="1447"/>
      <c r="AN72" s="1447"/>
      <c r="AO72" s="1447"/>
      <c r="AP72" s="1447"/>
      <c r="AQ72" s="1447"/>
      <c r="AR72" s="1447"/>
      <c r="AS72" s="1447"/>
      <c r="AT72" s="1447"/>
      <c r="AU72" s="1447"/>
      <c r="AV72" s="1447"/>
      <c r="AW72" s="1447"/>
      <c r="AX72" s="1447"/>
      <c r="AY72" s="1447"/>
      <c r="AZ72" s="1447"/>
      <c r="BA72" s="1447"/>
      <c r="BB72" s="1447"/>
    </row>
    <row r="73" spans="1:54" ht="26.25" customHeight="1">
      <c r="A73" s="1425" t="s">
        <v>148</v>
      </c>
      <c r="B73" s="1425"/>
      <c r="C73" s="1425"/>
      <c r="D73" s="1446" t="s">
        <v>260</v>
      </c>
      <c r="E73" s="1446"/>
      <c r="F73" s="1446"/>
      <c r="G73" s="1446"/>
      <c r="H73" s="1446"/>
      <c r="I73" s="1446"/>
      <c r="J73" s="1446"/>
      <c r="K73" s="1446"/>
      <c r="L73" s="1446"/>
      <c r="M73" s="1446"/>
      <c r="N73" s="1446"/>
      <c r="O73" s="1446"/>
      <c r="P73" s="1443">
        <v>58</v>
      </c>
      <c r="Q73" s="1443"/>
      <c r="R73" s="1447"/>
      <c r="S73" s="1447"/>
      <c r="T73" s="1447"/>
      <c r="U73" s="1448"/>
      <c r="V73" s="1447"/>
      <c r="W73" s="1447"/>
      <c r="X73" s="1447"/>
      <c r="Y73" s="1447"/>
      <c r="Z73" s="1447"/>
      <c r="AA73" s="1447"/>
      <c r="AB73" s="1447"/>
      <c r="AC73" s="1447"/>
      <c r="AD73" s="1447"/>
      <c r="AE73" s="1447"/>
      <c r="AF73" s="1447"/>
      <c r="AG73" s="1447"/>
      <c r="AH73" s="1447"/>
      <c r="AI73" s="1447"/>
      <c r="AJ73" s="1447"/>
      <c r="AK73" s="1447"/>
      <c r="AL73" s="1447"/>
      <c r="AM73" s="1447"/>
      <c r="AN73" s="1447"/>
      <c r="AO73" s="1447"/>
      <c r="AP73" s="1447"/>
      <c r="AQ73" s="1447"/>
      <c r="AR73" s="1447"/>
      <c r="AS73" s="1447"/>
      <c r="AT73" s="1447"/>
      <c r="AU73" s="1447"/>
      <c r="AV73" s="1447"/>
      <c r="AW73" s="1447"/>
      <c r="AX73" s="1447"/>
      <c r="AY73" s="1447"/>
      <c r="AZ73" s="1447"/>
      <c r="BA73" s="1447"/>
      <c r="BB73" s="1447"/>
    </row>
    <row r="74" spans="1:54" ht="19.5" customHeight="1">
      <c r="A74" s="1425" t="s">
        <v>147</v>
      </c>
      <c r="B74" s="1425"/>
      <c r="C74" s="1425"/>
      <c r="D74" s="1446" t="s">
        <v>118</v>
      </c>
      <c r="E74" s="1446"/>
      <c r="F74" s="1446"/>
      <c r="G74" s="1446"/>
      <c r="H74" s="1446"/>
      <c r="I74" s="1446"/>
      <c r="J74" s="1446"/>
      <c r="K74" s="1446"/>
      <c r="L74" s="1446"/>
      <c r="M74" s="1446"/>
      <c r="N74" s="1446"/>
      <c r="O74" s="1446"/>
      <c r="P74" s="1443">
        <v>59</v>
      </c>
      <c r="Q74" s="1443"/>
      <c r="R74" s="1447"/>
      <c r="S74" s="1447"/>
      <c r="T74" s="1447"/>
      <c r="U74" s="1448"/>
      <c r="V74" s="1447"/>
      <c r="W74" s="1447"/>
      <c r="X74" s="1447"/>
      <c r="Y74" s="1447"/>
      <c r="Z74" s="1447"/>
      <c r="AA74" s="1447"/>
      <c r="AB74" s="1447"/>
      <c r="AC74" s="1447"/>
      <c r="AD74" s="1447"/>
      <c r="AE74" s="1447"/>
      <c r="AF74" s="1447"/>
      <c r="AG74" s="1447"/>
      <c r="AH74" s="1447"/>
      <c r="AI74" s="1447"/>
      <c r="AJ74" s="1447"/>
      <c r="AK74" s="1447"/>
      <c r="AL74" s="1447"/>
      <c r="AM74" s="1447"/>
      <c r="AN74" s="1447"/>
      <c r="AO74" s="1447"/>
      <c r="AP74" s="1447"/>
      <c r="AQ74" s="1447"/>
      <c r="AR74" s="1447"/>
      <c r="AS74" s="1447"/>
      <c r="AT74" s="1447"/>
      <c r="AU74" s="1447"/>
      <c r="AV74" s="1447"/>
      <c r="AW74" s="1447"/>
      <c r="AX74" s="1447"/>
      <c r="AY74" s="1447"/>
      <c r="AZ74" s="1447"/>
      <c r="BA74" s="1447"/>
      <c r="BB74" s="1447"/>
    </row>
    <row r="75" spans="1:54" ht="19.5" customHeight="1">
      <c r="A75" s="1425" t="s">
        <v>147</v>
      </c>
      <c r="B75" s="1425"/>
      <c r="C75" s="1425"/>
      <c r="D75" s="1446" t="s">
        <v>120</v>
      </c>
      <c r="E75" s="1446"/>
      <c r="F75" s="1446"/>
      <c r="G75" s="1446"/>
      <c r="H75" s="1446"/>
      <c r="I75" s="1446"/>
      <c r="J75" s="1446"/>
      <c r="K75" s="1446"/>
      <c r="L75" s="1446"/>
      <c r="M75" s="1446"/>
      <c r="N75" s="1446"/>
      <c r="O75" s="1446"/>
      <c r="P75" s="1443">
        <v>60</v>
      </c>
      <c r="Q75" s="1443"/>
      <c r="R75" s="1447"/>
      <c r="S75" s="1447"/>
      <c r="T75" s="1447"/>
      <c r="U75" s="1448"/>
      <c r="V75" s="1447"/>
      <c r="W75" s="1447"/>
      <c r="X75" s="1447"/>
      <c r="Y75" s="1447"/>
      <c r="Z75" s="1447"/>
      <c r="AA75" s="1447"/>
      <c r="AB75" s="1447"/>
      <c r="AC75" s="1447"/>
      <c r="AD75" s="1447"/>
      <c r="AE75" s="1447"/>
      <c r="AF75" s="1447"/>
      <c r="AG75" s="1447"/>
      <c r="AH75" s="1447"/>
      <c r="AI75" s="1447"/>
      <c r="AJ75" s="1447"/>
      <c r="AK75" s="1447"/>
      <c r="AL75" s="1447"/>
      <c r="AM75" s="1447"/>
      <c r="AN75" s="1447"/>
      <c r="AO75" s="1447"/>
      <c r="AP75" s="1447"/>
      <c r="AQ75" s="1447"/>
      <c r="AR75" s="1447"/>
      <c r="AS75" s="1447"/>
      <c r="AT75" s="1447"/>
      <c r="AU75" s="1447"/>
      <c r="AV75" s="1447"/>
      <c r="AW75" s="1447"/>
      <c r="AX75" s="1447"/>
      <c r="AY75" s="1447"/>
      <c r="AZ75" s="1447"/>
      <c r="BA75" s="1447"/>
      <c r="BB75" s="1447"/>
    </row>
    <row r="76" spans="1:54" ht="19.5" customHeight="1">
      <c r="A76" s="1425">
        <v>130050</v>
      </c>
      <c r="B76" s="1425"/>
      <c r="C76" s="1425"/>
      <c r="D76" s="1446" t="s">
        <v>139</v>
      </c>
      <c r="E76" s="1446"/>
      <c r="F76" s="1446"/>
      <c r="G76" s="1446"/>
      <c r="H76" s="1446"/>
      <c r="I76" s="1446"/>
      <c r="J76" s="1446"/>
      <c r="K76" s="1446"/>
      <c r="L76" s="1446"/>
      <c r="M76" s="1446"/>
      <c r="N76" s="1446"/>
      <c r="O76" s="1446"/>
      <c r="P76" s="1443">
        <v>61</v>
      </c>
      <c r="Q76" s="1443"/>
      <c r="R76" s="1447"/>
      <c r="S76" s="1447"/>
      <c r="T76" s="1447"/>
      <c r="U76" s="1448"/>
      <c r="V76" s="1447"/>
      <c r="W76" s="1447"/>
      <c r="X76" s="1447"/>
      <c r="Y76" s="1447"/>
      <c r="Z76" s="1447"/>
      <c r="AA76" s="1447"/>
      <c r="AB76" s="1447"/>
      <c r="AC76" s="1447"/>
      <c r="AD76" s="1447"/>
      <c r="AE76" s="1447"/>
      <c r="AF76" s="1447"/>
      <c r="AG76" s="1447"/>
      <c r="AH76" s="1447"/>
      <c r="AI76" s="1447"/>
      <c r="AJ76" s="1447"/>
      <c r="AK76" s="1447"/>
      <c r="AL76" s="1447"/>
      <c r="AM76" s="1447"/>
      <c r="AN76" s="1447"/>
      <c r="AO76" s="1447"/>
      <c r="AP76" s="1447"/>
      <c r="AQ76" s="1447"/>
      <c r="AR76" s="1447"/>
      <c r="AS76" s="1447"/>
      <c r="AT76" s="1447"/>
      <c r="AU76" s="1447"/>
      <c r="AV76" s="1447"/>
      <c r="AW76" s="1447"/>
      <c r="AX76" s="1447"/>
      <c r="AY76" s="1447"/>
      <c r="AZ76" s="1447"/>
      <c r="BA76" s="1447"/>
      <c r="BB76" s="1447"/>
    </row>
    <row r="77" spans="1:54" ht="19.5" customHeight="1">
      <c r="A77" s="1425">
        <v>130060</v>
      </c>
      <c r="B77" s="1425"/>
      <c r="C77" s="1425"/>
      <c r="D77" s="1446" t="s">
        <v>140</v>
      </c>
      <c r="E77" s="1446"/>
      <c r="F77" s="1446"/>
      <c r="G77" s="1446"/>
      <c r="H77" s="1446"/>
      <c r="I77" s="1446"/>
      <c r="J77" s="1446"/>
      <c r="K77" s="1446"/>
      <c r="L77" s="1446"/>
      <c r="M77" s="1446"/>
      <c r="N77" s="1446"/>
      <c r="O77" s="1446"/>
      <c r="P77" s="1443">
        <v>62</v>
      </c>
      <c r="Q77" s="1443"/>
      <c r="R77" s="1447"/>
      <c r="S77" s="1447"/>
      <c r="T77" s="1447"/>
      <c r="U77" s="1448"/>
      <c r="V77" s="1447"/>
      <c r="W77" s="1447"/>
      <c r="X77" s="1447"/>
      <c r="Y77" s="1447"/>
      <c r="Z77" s="1447"/>
      <c r="AA77" s="1447"/>
      <c r="AB77" s="1447"/>
      <c r="AC77" s="1447"/>
      <c r="AD77" s="1447"/>
      <c r="AE77" s="1447"/>
      <c r="AF77" s="1447"/>
      <c r="AG77" s="1447"/>
      <c r="AH77" s="1447"/>
      <c r="AI77" s="1447"/>
      <c r="AJ77" s="1447"/>
      <c r="AK77" s="1447"/>
      <c r="AL77" s="1447"/>
      <c r="AM77" s="1447"/>
      <c r="AN77" s="1447"/>
      <c r="AO77" s="1447"/>
      <c r="AP77" s="1447"/>
      <c r="AQ77" s="1447"/>
      <c r="AR77" s="1447"/>
      <c r="AS77" s="1447"/>
      <c r="AT77" s="1447"/>
      <c r="AU77" s="1447"/>
      <c r="AV77" s="1447"/>
      <c r="AW77" s="1447"/>
      <c r="AX77" s="1447"/>
      <c r="AY77" s="1447"/>
      <c r="AZ77" s="1447"/>
      <c r="BA77" s="1447"/>
      <c r="BB77" s="1447"/>
    </row>
    <row r="78" spans="1:54" ht="19.5" customHeight="1">
      <c r="A78" s="1425">
        <v>130070</v>
      </c>
      <c r="B78" s="1425"/>
      <c r="C78" s="1425"/>
      <c r="D78" s="1446" t="s">
        <v>141</v>
      </c>
      <c r="E78" s="1446"/>
      <c r="F78" s="1446"/>
      <c r="G78" s="1446"/>
      <c r="H78" s="1446"/>
      <c r="I78" s="1446"/>
      <c r="J78" s="1446"/>
      <c r="K78" s="1446"/>
      <c r="L78" s="1446"/>
      <c r="M78" s="1446"/>
      <c r="N78" s="1446"/>
      <c r="O78" s="1446"/>
      <c r="P78" s="1443">
        <v>63</v>
      </c>
      <c r="Q78" s="1443"/>
      <c r="R78" s="1447"/>
      <c r="S78" s="1447"/>
      <c r="T78" s="1447"/>
      <c r="U78" s="1448"/>
      <c r="V78" s="1447"/>
      <c r="W78" s="1447"/>
      <c r="X78" s="1447"/>
      <c r="Y78" s="1447"/>
      <c r="Z78" s="1447"/>
      <c r="AA78" s="1447"/>
      <c r="AB78" s="1447"/>
      <c r="AC78" s="1447"/>
      <c r="AD78" s="1447"/>
      <c r="AE78" s="1447"/>
      <c r="AF78" s="1447"/>
      <c r="AG78" s="1447"/>
      <c r="AH78" s="1447"/>
      <c r="AI78" s="1447"/>
      <c r="AJ78" s="1447"/>
      <c r="AK78" s="1447"/>
      <c r="AL78" s="1447"/>
      <c r="AM78" s="1447"/>
      <c r="AN78" s="1447"/>
      <c r="AO78" s="1447"/>
      <c r="AP78" s="1447"/>
      <c r="AQ78" s="1447"/>
      <c r="AR78" s="1447"/>
      <c r="AS78" s="1447"/>
      <c r="AT78" s="1447"/>
      <c r="AU78" s="1447"/>
      <c r="AV78" s="1447"/>
      <c r="AW78" s="1447"/>
      <c r="AX78" s="1447"/>
      <c r="AY78" s="1447"/>
      <c r="AZ78" s="1447"/>
      <c r="BA78" s="1447"/>
      <c r="BB78" s="1447"/>
    </row>
    <row r="79" spans="1:54" ht="19.5" customHeight="1">
      <c r="A79" s="1425">
        <v>130080</v>
      </c>
      <c r="B79" s="1425"/>
      <c r="C79" s="1425"/>
      <c r="D79" s="1446" t="s">
        <v>142</v>
      </c>
      <c r="E79" s="1446"/>
      <c r="F79" s="1446"/>
      <c r="G79" s="1446"/>
      <c r="H79" s="1446"/>
      <c r="I79" s="1446"/>
      <c r="J79" s="1446"/>
      <c r="K79" s="1446"/>
      <c r="L79" s="1446"/>
      <c r="M79" s="1446"/>
      <c r="N79" s="1446"/>
      <c r="O79" s="1446"/>
      <c r="P79" s="1443">
        <v>64</v>
      </c>
      <c r="Q79" s="1443"/>
      <c r="R79" s="1447"/>
      <c r="S79" s="1447"/>
      <c r="T79" s="1447"/>
      <c r="U79" s="1448"/>
      <c r="V79" s="1447"/>
      <c r="W79" s="1447"/>
      <c r="X79" s="1447"/>
      <c r="Y79" s="1447"/>
      <c r="Z79" s="1447"/>
      <c r="AA79" s="1447"/>
      <c r="AB79" s="1447"/>
      <c r="AC79" s="1447"/>
      <c r="AD79" s="1447"/>
      <c r="AE79" s="1447"/>
      <c r="AF79" s="1447"/>
      <c r="AG79" s="1447"/>
      <c r="AH79" s="1447"/>
      <c r="AI79" s="1447"/>
      <c r="AJ79" s="1447"/>
      <c r="AK79" s="1447"/>
      <c r="AL79" s="1447"/>
      <c r="AM79" s="1447"/>
      <c r="AN79" s="1447"/>
      <c r="AO79" s="1447"/>
      <c r="AP79" s="1447"/>
      <c r="AQ79" s="1447"/>
      <c r="AR79" s="1447"/>
      <c r="AS79" s="1447"/>
      <c r="AT79" s="1447"/>
      <c r="AU79" s="1447"/>
      <c r="AV79" s="1447"/>
      <c r="AW79" s="1447"/>
      <c r="AX79" s="1447"/>
      <c r="AY79" s="1447"/>
      <c r="AZ79" s="1447"/>
      <c r="BA79" s="1447"/>
      <c r="BB79" s="1447"/>
    </row>
    <row r="80" spans="1:54" ht="19.5" customHeight="1">
      <c r="A80" s="1425" t="s">
        <v>149</v>
      </c>
      <c r="B80" s="1425"/>
      <c r="C80" s="1425"/>
      <c r="D80" s="1446" t="s">
        <v>116</v>
      </c>
      <c r="E80" s="1446"/>
      <c r="F80" s="1446"/>
      <c r="G80" s="1446"/>
      <c r="H80" s="1446"/>
      <c r="I80" s="1446"/>
      <c r="J80" s="1446"/>
      <c r="K80" s="1446"/>
      <c r="L80" s="1446"/>
      <c r="M80" s="1446"/>
      <c r="N80" s="1446"/>
      <c r="O80" s="1446"/>
      <c r="P80" s="1443">
        <v>65</v>
      </c>
      <c r="Q80" s="1443"/>
      <c r="R80" s="1447"/>
      <c r="S80" s="1447"/>
      <c r="T80" s="1447"/>
      <c r="U80" s="1448"/>
      <c r="V80" s="1447"/>
      <c r="W80" s="1447"/>
      <c r="X80" s="1447"/>
      <c r="Y80" s="1447"/>
      <c r="Z80" s="1447"/>
      <c r="AA80" s="1447"/>
      <c r="AB80" s="1447"/>
      <c r="AC80" s="1447"/>
      <c r="AD80" s="1447"/>
      <c r="AE80" s="1447"/>
      <c r="AF80" s="1447"/>
      <c r="AG80" s="1447"/>
      <c r="AH80" s="1447"/>
      <c r="AI80" s="1447"/>
      <c r="AJ80" s="1447"/>
      <c r="AK80" s="1447"/>
      <c r="AL80" s="1447"/>
      <c r="AM80" s="1447"/>
      <c r="AN80" s="1447"/>
      <c r="AO80" s="1447"/>
      <c r="AP80" s="1447"/>
      <c r="AQ80" s="1447"/>
      <c r="AR80" s="1447"/>
      <c r="AS80" s="1447"/>
      <c r="AT80" s="1447"/>
      <c r="AU80" s="1447"/>
      <c r="AV80" s="1447"/>
      <c r="AW80" s="1447"/>
      <c r="AX80" s="1447"/>
      <c r="AY80" s="1447"/>
      <c r="AZ80" s="1447"/>
      <c r="BA80" s="1447"/>
      <c r="BB80" s="1447"/>
    </row>
    <row r="81" spans="1:54" ht="26.25" customHeight="1">
      <c r="A81" s="1425" t="s">
        <v>150</v>
      </c>
      <c r="B81" s="1425"/>
      <c r="C81" s="1425"/>
      <c r="D81" s="1446" t="s">
        <v>261</v>
      </c>
      <c r="E81" s="1446"/>
      <c r="F81" s="1446"/>
      <c r="G81" s="1446"/>
      <c r="H81" s="1446"/>
      <c r="I81" s="1446"/>
      <c r="J81" s="1446"/>
      <c r="K81" s="1446"/>
      <c r="L81" s="1446"/>
      <c r="M81" s="1446"/>
      <c r="N81" s="1446"/>
      <c r="O81" s="1446"/>
      <c r="P81" s="1443">
        <v>66</v>
      </c>
      <c r="Q81" s="1443"/>
      <c r="R81" s="1447"/>
      <c r="S81" s="1447"/>
      <c r="T81" s="1447"/>
      <c r="U81" s="1448"/>
      <c r="V81" s="1447"/>
      <c r="W81" s="1447"/>
      <c r="X81" s="1447"/>
      <c r="Y81" s="1447"/>
      <c r="Z81" s="1447"/>
      <c r="AA81" s="1447"/>
      <c r="AB81" s="1447"/>
      <c r="AC81" s="1447"/>
      <c r="AD81" s="1447"/>
      <c r="AE81" s="1447"/>
      <c r="AF81" s="1447"/>
      <c r="AG81" s="1447"/>
      <c r="AH81" s="1447"/>
      <c r="AI81" s="1447"/>
      <c r="AJ81" s="1447"/>
      <c r="AK81" s="1447"/>
      <c r="AL81" s="1447"/>
      <c r="AM81" s="1447"/>
      <c r="AN81" s="1447"/>
      <c r="AO81" s="1447"/>
      <c r="AP81" s="1447"/>
      <c r="AQ81" s="1447"/>
      <c r="AR81" s="1447"/>
      <c r="AS81" s="1447"/>
      <c r="AT81" s="1447"/>
      <c r="AU81" s="1447"/>
      <c r="AV81" s="1447"/>
      <c r="AW81" s="1447"/>
      <c r="AX81" s="1447"/>
      <c r="AY81" s="1447"/>
      <c r="AZ81" s="1447"/>
      <c r="BA81" s="1447"/>
      <c r="BB81" s="1447"/>
    </row>
    <row r="82" spans="1:54" ht="19.5" customHeight="1">
      <c r="A82" s="1425" t="s">
        <v>149</v>
      </c>
      <c r="B82" s="1425"/>
      <c r="C82" s="1425"/>
      <c r="D82" s="1446" t="s">
        <v>118</v>
      </c>
      <c r="E82" s="1446"/>
      <c r="F82" s="1446"/>
      <c r="G82" s="1446"/>
      <c r="H82" s="1446"/>
      <c r="I82" s="1446"/>
      <c r="J82" s="1446"/>
      <c r="K82" s="1446"/>
      <c r="L82" s="1446"/>
      <c r="M82" s="1446"/>
      <c r="N82" s="1446"/>
      <c r="O82" s="1446"/>
      <c r="P82" s="1443">
        <v>67</v>
      </c>
      <c r="Q82" s="1443"/>
      <c r="R82" s="1447"/>
      <c r="S82" s="1447"/>
      <c r="T82" s="1447"/>
      <c r="U82" s="1448"/>
      <c r="V82" s="1447"/>
      <c r="W82" s="1447"/>
      <c r="X82" s="1447"/>
      <c r="Y82" s="1447"/>
      <c r="Z82" s="1447"/>
      <c r="AA82" s="1447"/>
      <c r="AB82" s="1447"/>
      <c r="AC82" s="1447"/>
      <c r="AD82" s="1447"/>
      <c r="AE82" s="1447"/>
      <c r="AF82" s="1447"/>
      <c r="AG82" s="1447"/>
      <c r="AH82" s="1447"/>
      <c r="AI82" s="1447"/>
      <c r="AJ82" s="1447"/>
      <c r="AK82" s="1447"/>
      <c r="AL82" s="1447"/>
      <c r="AM82" s="1447"/>
      <c r="AN82" s="1447"/>
      <c r="AO82" s="1447"/>
      <c r="AP82" s="1447"/>
      <c r="AQ82" s="1447"/>
      <c r="AR82" s="1447"/>
      <c r="AS82" s="1447"/>
      <c r="AT82" s="1447"/>
      <c r="AU82" s="1447"/>
      <c r="AV82" s="1447"/>
      <c r="AW82" s="1447"/>
      <c r="AX82" s="1447"/>
      <c r="AY82" s="1447"/>
      <c r="AZ82" s="1447"/>
      <c r="BA82" s="1447"/>
      <c r="BB82" s="1447"/>
    </row>
    <row r="83" spans="1:54" ht="19.5" customHeight="1" thickBot="1">
      <c r="A83" s="1424" t="s">
        <v>149</v>
      </c>
      <c r="B83" s="1424"/>
      <c r="C83" s="1424"/>
      <c r="D83" s="1450" t="s">
        <v>120</v>
      </c>
      <c r="E83" s="1450"/>
      <c r="F83" s="1450"/>
      <c r="G83" s="1450"/>
      <c r="H83" s="1450"/>
      <c r="I83" s="1450"/>
      <c r="J83" s="1450"/>
      <c r="K83" s="1450"/>
      <c r="L83" s="1450"/>
      <c r="M83" s="1450"/>
      <c r="N83" s="1450"/>
      <c r="O83" s="1450"/>
      <c r="P83" s="1443">
        <v>68</v>
      </c>
      <c r="Q83" s="1443"/>
      <c r="R83" s="1451"/>
      <c r="S83" s="1451"/>
      <c r="T83" s="1451"/>
      <c r="U83" s="1452"/>
      <c r="V83" s="1451"/>
      <c r="W83" s="1451"/>
      <c r="X83" s="1451"/>
      <c r="Y83" s="1451"/>
      <c r="Z83" s="1451"/>
      <c r="AA83" s="1451"/>
      <c r="AB83" s="1451"/>
      <c r="AC83" s="1451"/>
      <c r="AD83" s="1451"/>
      <c r="AE83" s="1451"/>
      <c r="AF83" s="1451"/>
      <c r="AG83" s="1451"/>
      <c r="AH83" s="1451"/>
      <c r="AI83" s="1451"/>
      <c r="AJ83" s="1451"/>
      <c r="AK83" s="1451"/>
      <c r="AL83" s="1451"/>
      <c r="AM83" s="1451"/>
      <c r="AN83" s="1451"/>
      <c r="AO83" s="1451"/>
      <c r="AP83" s="1451"/>
      <c r="AQ83" s="1451"/>
      <c r="AR83" s="1451"/>
      <c r="AS83" s="1451"/>
      <c r="AT83" s="1451"/>
      <c r="AU83" s="1451"/>
      <c r="AV83" s="1451"/>
      <c r="AW83" s="1451"/>
      <c r="AX83" s="1451"/>
      <c r="AY83" s="1451"/>
      <c r="AZ83" s="1451"/>
      <c r="BA83" s="1451"/>
      <c r="BB83" s="1451"/>
    </row>
    <row r="84" spans="1:54" ht="30" customHeight="1" thickBot="1">
      <c r="A84" s="1465" t="s">
        <v>151</v>
      </c>
      <c r="B84" s="1466"/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7"/>
      <c r="P84" s="1454">
        <v>69</v>
      </c>
      <c r="Q84" s="1454"/>
      <c r="R84" s="1468"/>
      <c r="S84" s="1468"/>
      <c r="T84" s="1468"/>
      <c r="U84" s="1469"/>
      <c r="V84" s="1468"/>
      <c r="W84" s="1468"/>
      <c r="X84" s="1468"/>
      <c r="Y84" s="1468"/>
      <c r="Z84" s="1468"/>
      <c r="AA84" s="1468"/>
      <c r="AB84" s="1468"/>
      <c r="AC84" s="1468"/>
      <c r="AD84" s="1468"/>
      <c r="AE84" s="1468"/>
      <c r="AF84" s="1468"/>
      <c r="AG84" s="1468"/>
      <c r="AH84" s="1468"/>
      <c r="AI84" s="1468"/>
      <c r="AJ84" s="1468"/>
      <c r="AK84" s="1468"/>
      <c r="AL84" s="1468"/>
      <c r="AM84" s="1468"/>
      <c r="AN84" s="1468"/>
      <c r="AO84" s="1468"/>
      <c r="AP84" s="1468"/>
      <c r="AQ84" s="1468"/>
      <c r="AR84" s="1468"/>
      <c r="AS84" s="1468"/>
      <c r="AT84" s="1468"/>
      <c r="AU84" s="1468"/>
      <c r="AV84" s="1468"/>
      <c r="AW84" s="1468"/>
      <c r="AX84" s="1468"/>
      <c r="AY84" s="1468"/>
      <c r="AZ84" s="1468"/>
      <c r="BA84" s="1468"/>
      <c r="BB84" s="1468"/>
    </row>
    <row r="85" spans="1:54" ht="19.5" customHeight="1">
      <c r="A85" s="1435">
        <v>140030</v>
      </c>
      <c r="B85" s="1435"/>
      <c r="C85" s="1435"/>
      <c r="D85" s="1460" t="s">
        <v>152</v>
      </c>
      <c r="E85" s="1460"/>
      <c r="F85" s="1460"/>
      <c r="G85" s="1460"/>
      <c r="H85" s="1460"/>
      <c r="I85" s="1460"/>
      <c r="J85" s="1460"/>
      <c r="K85" s="1460"/>
      <c r="L85" s="1460"/>
      <c r="M85" s="1460"/>
      <c r="N85" s="1460"/>
      <c r="O85" s="1460"/>
      <c r="P85" s="1443">
        <v>70</v>
      </c>
      <c r="Q85" s="1443"/>
      <c r="R85" s="1461"/>
      <c r="S85" s="1461"/>
      <c r="T85" s="1461"/>
      <c r="U85" s="1462"/>
      <c r="V85" s="1461"/>
      <c r="W85" s="1461"/>
      <c r="X85" s="1461"/>
      <c r="Y85" s="1461"/>
      <c r="Z85" s="1461"/>
      <c r="AA85" s="1461"/>
      <c r="AB85" s="1461"/>
      <c r="AC85" s="1461"/>
      <c r="AD85" s="1461"/>
      <c r="AE85" s="1461"/>
      <c r="AF85" s="1461"/>
      <c r="AG85" s="1461"/>
      <c r="AH85" s="1461"/>
      <c r="AI85" s="1461"/>
      <c r="AJ85" s="1461"/>
      <c r="AK85" s="1461"/>
      <c r="AL85" s="1461"/>
      <c r="AM85" s="1461"/>
      <c r="AN85" s="1461"/>
      <c r="AO85" s="1461"/>
      <c r="AP85" s="1461"/>
      <c r="AQ85" s="1461"/>
      <c r="AR85" s="1461"/>
      <c r="AS85" s="1461"/>
      <c r="AT85" s="1461"/>
      <c r="AU85" s="1461"/>
      <c r="AV85" s="1461"/>
      <c r="AW85" s="1461"/>
      <c r="AX85" s="1461"/>
      <c r="AY85" s="1461"/>
      <c r="AZ85" s="1461"/>
      <c r="BA85" s="1461"/>
      <c r="BB85" s="1461"/>
    </row>
    <row r="86" spans="1:54" ht="19.5" customHeight="1">
      <c r="A86" s="1425">
        <v>140040</v>
      </c>
      <c r="B86" s="1425"/>
      <c r="C86" s="1425"/>
      <c r="D86" s="1446" t="s">
        <v>153</v>
      </c>
      <c r="E86" s="1446"/>
      <c r="F86" s="1446"/>
      <c r="G86" s="1446"/>
      <c r="H86" s="1446"/>
      <c r="I86" s="1446"/>
      <c r="J86" s="1446"/>
      <c r="K86" s="1446"/>
      <c r="L86" s="1446"/>
      <c r="M86" s="1446"/>
      <c r="N86" s="1446"/>
      <c r="O86" s="1446"/>
      <c r="P86" s="1443">
        <v>71</v>
      </c>
      <c r="Q86" s="1443"/>
      <c r="R86" s="1447">
        <v>4592</v>
      </c>
      <c r="S86" s="1447"/>
      <c r="T86" s="1447"/>
      <c r="U86" s="1448"/>
      <c r="V86" s="1447">
        <v>1378</v>
      </c>
      <c r="W86" s="1447"/>
      <c r="X86" s="1447"/>
      <c r="Y86" s="1447"/>
      <c r="Z86" s="1447"/>
      <c r="AA86" s="1447"/>
      <c r="AB86" s="1447"/>
      <c r="AC86" s="1447">
        <v>2143</v>
      </c>
      <c r="AD86" s="1447"/>
      <c r="AE86" s="1447"/>
      <c r="AF86" s="1447"/>
      <c r="AG86" s="1447"/>
      <c r="AH86" s="1447"/>
      <c r="AI86" s="1447"/>
      <c r="AJ86" s="1447"/>
      <c r="AK86" s="1447"/>
      <c r="AL86" s="1447"/>
      <c r="AM86" s="1447"/>
      <c r="AN86" s="1447"/>
      <c r="AO86" s="1447"/>
      <c r="AP86" s="1447"/>
      <c r="AQ86" s="1447"/>
      <c r="AR86" s="1447">
        <v>8113</v>
      </c>
      <c r="AS86" s="1447"/>
      <c r="AT86" s="1447"/>
      <c r="AU86" s="1447"/>
      <c r="AV86" s="1447">
        <v>5200</v>
      </c>
      <c r="AW86" s="1447"/>
      <c r="AX86" s="1447"/>
      <c r="AY86" s="1447"/>
      <c r="AZ86" s="1447">
        <v>1</v>
      </c>
      <c r="BA86" s="1447"/>
      <c r="BB86" s="1447"/>
    </row>
    <row r="87" spans="1:54" ht="19.5" customHeight="1">
      <c r="A87" s="1463" t="s">
        <v>154</v>
      </c>
      <c r="B87" s="1425"/>
      <c r="C87" s="1425"/>
      <c r="D87" s="1446" t="s">
        <v>155</v>
      </c>
      <c r="E87" s="1446"/>
      <c r="F87" s="1446"/>
      <c r="G87" s="1446"/>
      <c r="H87" s="1446"/>
      <c r="I87" s="1446"/>
      <c r="J87" s="1446"/>
      <c r="K87" s="1446"/>
      <c r="L87" s="1446"/>
      <c r="M87" s="1446"/>
      <c r="N87" s="1446"/>
      <c r="O87" s="1446"/>
      <c r="P87" s="1443">
        <v>72</v>
      </c>
      <c r="Q87" s="1443"/>
      <c r="R87" s="1447">
        <v>6960</v>
      </c>
      <c r="S87" s="1447"/>
      <c r="T87" s="1447"/>
      <c r="U87" s="1448"/>
      <c r="V87" s="1447"/>
      <c r="W87" s="1447"/>
      <c r="X87" s="1447"/>
      <c r="Y87" s="1447"/>
      <c r="Z87" s="1447"/>
      <c r="AA87" s="1447"/>
      <c r="AB87" s="1447"/>
      <c r="AC87" s="1447"/>
      <c r="AD87" s="1447"/>
      <c r="AE87" s="1447"/>
      <c r="AF87" s="1447"/>
      <c r="AG87" s="1447"/>
      <c r="AH87" s="1447"/>
      <c r="AI87" s="1447"/>
      <c r="AJ87" s="1447"/>
      <c r="AK87" s="1447"/>
      <c r="AL87" s="1447"/>
      <c r="AM87" s="1447"/>
      <c r="AN87" s="1447"/>
      <c r="AO87" s="1447"/>
      <c r="AP87" s="1447"/>
      <c r="AQ87" s="1447"/>
      <c r="AR87" s="1447">
        <v>6960</v>
      </c>
      <c r="AS87" s="1447"/>
      <c r="AT87" s="1447"/>
      <c r="AU87" s="1447"/>
      <c r="AV87" s="1447">
        <v>3500</v>
      </c>
      <c r="AW87" s="1447"/>
      <c r="AX87" s="1447"/>
      <c r="AY87" s="1447"/>
      <c r="AZ87" s="1447">
        <v>1</v>
      </c>
      <c r="BA87" s="1447"/>
      <c r="BB87" s="1447"/>
    </row>
    <row r="88" spans="1:54" ht="19.5" customHeight="1">
      <c r="A88" s="1425">
        <v>140060</v>
      </c>
      <c r="B88" s="1425"/>
      <c r="C88" s="1425"/>
      <c r="D88" s="1446" t="s">
        <v>140</v>
      </c>
      <c r="E88" s="1446"/>
      <c r="F88" s="1446"/>
      <c r="G88" s="1446"/>
      <c r="H88" s="1446"/>
      <c r="I88" s="1446"/>
      <c r="J88" s="1446"/>
      <c r="K88" s="1446"/>
      <c r="L88" s="1446"/>
      <c r="M88" s="1446"/>
      <c r="N88" s="1446"/>
      <c r="O88" s="1446"/>
      <c r="P88" s="1443">
        <v>73</v>
      </c>
      <c r="Q88" s="1443"/>
      <c r="R88" s="1447">
        <v>51425</v>
      </c>
      <c r="S88" s="1447"/>
      <c r="T88" s="1447"/>
      <c r="U88" s="1448"/>
      <c r="V88" s="1447">
        <v>2576</v>
      </c>
      <c r="W88" s="1447"/>
      <c r="X88" s="1447"/>
      <c r="Y88" s="1447"/>
      <c r="Z88" s="1447"/>
      <c r="AA88" s="1447"/>
      <c r="AB88" s="1447"/>
      <c r="AC88" s="1447"/>
      <c r="AD88" s="1447"/>
      <c r="AE88" s="1447"/>
      <c r="AF88" s="1447"/>
      <c r="AG88" s="1447"/>
      <c r="AH88" s="1447"/>
      <c r="AI88" s="1447"/>
      <c r="AJ88" s="1447"/>
      <c r="AK88" s="1447"/>
      <c r="AL88" s="1447"/>
      <c r="AM88" s="1447"/>
      <c r="AN88" s="1447"/>
      <c r="AO88" s="1447"/>
      <c r="AP88" s="1447"/>
      <c r="AQ88" s="1447"/>
      <c r="AR88" s="1447">
        <v>54001</v>
      </c>
      <c r="AS88" s="1447"/>
      <c r="AT88" s="1447"/>
      <c r="AU88" s="1447"/>
      <c r="AV88" s="1447">
        <v>22300</v>
      </c>
      <c r="AW88" s="1447"/>
      <c r="AX88" s="1447"/>
      <c r="AY88" s="1447"/>
      <c r="AZ88" s="1447">
        <v>9</v>
      </c>
      <c r="BA88" s="1447"/>
      <c r="BB88" s="1447"/>
    </row>
    <row r="89" spans="1:54" ht="19.5" customHeight="1">
      <c r="A89" s="1425">
        <v>140070</v>
      </c>
      <c r="B89" s="1425"/>
      <c r="C89" s="1425"/>
      <c r="D89" s="1446" t="s">
        <v>141</v>
      </c>
      <c r="E89" s="1446"/>
      <c r="F89" s="1446"/>
      <c r="G89" s="1446"/>
      <c r="H89" s="1446"/>
      <c r="I89" s="1446"/>
      <c r="J89" s="1446"/>
      <c r="K89" s="1446"/>
      <c r="L89" s="1446"/>
      <c r="M89" s="1446"/>
      <c r="N89" s="1446"/>
      <c r="O89" s="1446"/>
      <c r="P89" s="1443">
        <v>74</v>
      </c>
      <c r="Q89" s="1443"/>
      <c r="R89" s="1447">
        <v>12798</v>
      </c>
      <c r="S89" s="1447"/>
      <c r="T89" s="1447"/>
      <c r="U89" s="1448"/>
      <c r="V89" s="1447">
        <v>3840</v>
      </c>
      <c r="W89" s="1447"/>
      <c r="X89" s="1447"/>
      <c r="Y89" s="1447"/>
      <c r="Z89" s="1447">
        <v>864</v>
      </c>
      <c r="AA89" s="1447"/>
      <c r="AB89" s="1447"/>
      <c r="AC89" s="1447"/>
      <c r="AD89" s="1447"/>
      <c r="AE89" s="1447"/>
      <c r="AF89" s="1447"/>
      <c r="AG89" s="1447"/>
      <c r="AH89" s="1447"/>
      <c r="AI89" s="1447"/>
      <c r="AJ89" s="1447"/>
      <c r="AK89" s="1447"/>
      <c r="AL89" s="1447"/>
      <c r="AM89" s="1447"/>
      <c r="AN89" s="1447"/>
      <c r="AO89" s="1447"/>
      <c r="AP89" s="1447"/>
      <c r="AQ89" s="1447"/>
      <c r="AR89" s="1447">
        <v>17502</v>
      </c>
      <c r="AS89" s="1447"/>
      <c r="AT89" s="1447"/>
      <c r="AU89" s="1447"/>
      <c r="AV89" s="1447">
        <v>8150</v>
      </c>
      <c r="AW89" s="1447"/>
      <c r="AX89" s="1447"/>
      <c r="AY89" s="1447"/>
      <c r="AZ89" s="1447">
        <v>5</v>
      </c>
      <c r="BA89" s="1447"/>
      <c r="BB89" s="1447"/>
    </row>
    <row r="90" spans="1:54" ht="19.5" customHeight="1">
      <c r="A90" s="1425">
        <v>140080</v>
      </c>
      <c r="B90" s="1425"/>
      <c r="C90" s="1425"/>
      <c r="D90" s="1446" t="s">
        <v>142</v>
      </c>
      <c r="E90" s="1446"/>
      <c r="F90" s="1446"/>
      <c r="G90" s="1446"/>
      <c r="H90" s="1446"/>
      <c r="I90" s="1446"/>
      <c r="J90" s="1446"/>
      <c r="K90" s="1446"/>
      <c r="L90" s="1446"/>
      <c r="M90" s="1446"/>
      <c r="N90" s="1446"/>
      <c r="O90" s="1446"/>
      <c r="P90" s="1443">
        <v>75</v>
      </c>
      <c r="Q90" s="1443"/>
      <c r="R90" s="1447"/>
      <c r="S90" s="1447"/>
      <c r="T90" s="1447"/>
      <c r="U90" s="1448"/>
      <c r="V90" s="1447"/>
      <c r="W90" s="1447"/>
      <c r="X90" s="1447"/>
      <c r="Y90" s="1447"/>
      <c r="Z90" s="1447"/>
      <c r="AA90" s="1447"/>
      <c r="AB90" s="1447"/>
      <c r="AC90" s="1447"/>
      <c r="AD90" s="1447"/>
      <c r="AE90" s="1447"/>
      <c r="AF90" s="1447"/>
      <c r="AG90" s="1447"/>
      <c r="AH90" s="1447"/>
      <c r="AI90" s="1447"/>
      <c r="AJ90" s="1447"/>
      <c r="AK90" s="1447"/>
      <c r="AL90" s="1447"/>
      <c r="AM90" s="1447"/>
      <c r="AN90" s="1447"/>
      <c r="AO90" s="1447"/>
      <c r="AP90" s="1447"/>
      <c r="AQ90" s="1447"/>
      <c r="AR90" s="1447"/>
      <c r="AS90" s="1447"/>
      <c r="AT90" s="1447"/>
      <c r="AU90" s="1447"/>
      <c r="AV90" s="1447"/>
      <c r="AW90" s="1447"/>
      <c r="AX90" s="1447"/>
      <c r="AY90" s="1447"/>
      <c r="AZ90" s="1447"/>
      <c r="BA90" s="1447"/>
      <c r="BB90" s="1447"/>
    </row>
    <row r="91" spans="1:54" ht="19.5" customHeight="1">
      <c r="A91" s="1425" t="s">
        <v>156</v>
      </c>
      <c r="B91" s="1425"/>
      <c r="C91" s="1425"/>
      <c r="D91" s="1446" t="s">
        <v>116</v>
      </c>
      <c r="E91" s="1446"/>
      <c r="F91" s="1446"/>
      <c r="G91" s="1446"/>
      <c r="H91" s="1446"/>
      <c r="I91" s="1446"/>
      <c r="J91" s="1446"/>
      <c r="K91" s="1446"/>
      <c r="L91" s="1446"/>
      <c r="M91" s="1446"/>
      <c r="N91" s="1446"/>
      <c r="O91" s="1446"/>
      <c r="P91" s="1443">
        <v>76</v>
      </c>
      <c r="Q91" s="1443"/>
      <c r="R91" s="1447">
        <v>212640</v>
      </c>
      <c r="S91" s="1447"/>
      <c r="T91" s="1447"/>
      <c r="U91" s="1448"/>
      <c r="V91" s="1447">
        <v>60327</v>
      </c>
      <c r="W91" s="1447"/>
      <c r="X91" s="1447"/>
      <c r="Y91" s="1447"/>
      <c r="Z91" s="1447">
        <v>9048</v>
      </c>
      <c r="AA91" s="1447"/>
      <c r="AB91" s="1447"/>
      <c r="AC91" s="1447"/>
      <c r="AD91" s="1447"/>
      <c r="AE91" s="1447"/>
      <c r="AF91" s="1447"/>
      <c r="AG91" s="1447"/>
      <c r="AH91" s="1447"/>
      <c r="AI91" s="1447"/>
      <c r="AJ91" s="1447"/>
      <c r="AK91" s="1447"/>
      <c r="AL91" s="1447"/>
      <c r="AM91" s="1447"/>
      <c r="AN91" s="1447"/>
      <c r="AO91" s="1447"/>
      <c r="AP91" s="1447"/>
      <c r="AQ91" s="1447"/>
      <c r="AR91" s="1447">
        <v>282015</v>
      </c>
      <c r="AS91" s="1447"/>
      <c r="AT91" s="1447"/>
      <c r="AU91" s="1447"/>
      <c r="AV91" s="1447">
        <v>74050</v>
      </c>
      <c r="AW91" s="1447"/>
      <c r="AX91" s="1447"/>
      <c r="AY91" s="1447"/>
      <c r="AZ91" s="1447">
        <v>82</v>
      </c>
      <c r="BA91" s="1447"/>
      <c r="BB91" s="1447"/>
    </row>
    <row r="92" spans="1:54" ht="37.5" customHeight="1">
      <c r="A92" s="1425" t="s">
        <v>157</v>
      </c>
      <c r="B92" s="1425"/>
      <c r="C92" s="1425"/>
      <c r="D92" s="1470" t="s">
        <v>262</v>
      </c>
      <c r="E92" s="1471"/>
      <c r="F92" s="1471"/>
      <c r="G92" s="1471"/>
      <c r="H92" s="1471"/>
      <c r="I92" s="1471"/>
      <c r="J92" s="1471"/>
      <c r="K92" s="1471"/>
      <c r="L92" s="1471"/>
      <c r="M92" s="1471"/>
      <c r="N92" s="1471"/>
      <c r="O92" s="1471"/>
      <c r="P92" s="1443">
        <v>77</v>
      </c>
      <c r="Q92" s="1443"/>
      <c r="R92" s="1447"/>
      <c r="S92" s="1447"/>
      <c r="T92" s="1447"/>
      <c r="U92" s="1448"/>
      <c r="V92" s="1447"/>
      <c r="W92" s="1447"/>
      <c r="X92" s="1447"/>
      <c r="Y92" s="1447"/>
      <c r="Z92" s="1447"/>
      <c r="AA92" s="1447"/>
      <c r="AB92" s="1447"/>
      <c r="AC92" s="1447"/>
      <c r="AD92" s="1447"/>
      <c r="AE92" s="1447"/>
      <c r="AF92" s="1447"/>
      <c r="AG92" s="1447"/>
      <c r="AH92" s="1447"/>
      <c r="AI92" s="1447"/>
      <c r="AJ92" s="1447"/>
      <c r="AK92" s="1447"/>
      <c r="AL92" s="1447"/>
      <c r="AM92" s="1447"/>
      <c r="AN92" s="1447"/>
      <c r="AO92" s="1447"/>
      <c r="AP92" s="1447"/>
      <c r="AQ92" s="1447"/>
      <c r="AR92" s="1447"/>
      <c r="AS92" s="1447"/>
      <c r="AT92" s="1447"/>
      <c r="AU92" s="1447"/>
      <c r="AV92" s="1447"/>
      <c r="AW92" s="1447"/>
      <c r="AX92" s="1447"/>
      <c r="AY92" s="1447"/>
      <c r="AZ92" s="1447"/>
      <c r="BA92" s="1447"/>
      <c r="BB92" s="1447"/>
    </row>
    <row r="93" spans="1:54" ht="19.5" customHeight="1">
      <c r="A93" s="1425" t="s">
        <v>156</v>
      </c>
      <c r="B93" s="1425"/>
      <c r="C93" s="1425"/>
      <c r="D93" s="1446" t="s">
        <v>118</v>
      </c>
      <c r="E93" s="1446"/>
      <c r="F93" s="1446"/>
      <c r="G93" s="1446"/>
      <c r="H93" s="1446"/>
      <c r="I93" s="1446"/>
      <c r="J93" s="1446"/>
      <c r="K93" s="1446"/>
      <c r="L93" s="1446"/>
      <c r="M93" s="1446"/>
      <c r="N93" s="1446"/>
      <c r="O93" s="1446"/>
      <c r="P93" s="1443">
        <v>78</v>
      </c>
      <c r="Q93" s="1443"/>
      <c r="R93" s="1447">
        <v>152440</v>
      </c>
      <c r="S93" s="1447"/>
      <c r="T93" s="1447"/>
      <c r="U93" s="1448"/>
      <c r="V93" s="1447">
        <v>12927</v>
      </c>
      <c r="W93" s="1447"/>
      <c r="X93" s="1447"/>
      <c r="Y93" s="1447"/>
      <c r="Z93" s="1447">
        <v>1824</v>
      </c>
      <c r="AA93" s="1447"/>
      <c r="AB93" s="1447"/>
      <c r="AC93" s="1447"/>
      <c r="AD93" s="1447"/>
      <c r="AE93" s="1447"/>
      <c r="AF93" s="1447"/>
      <c r="AG93" s="1447"/>
      <c r="AH93" s="1447"/>
      <c r="AI93" s="1447"/>
      <c r="AJ93" s="1447"/>
      <c r="AK93" s="1447"/>
      <c r="AL93" s="1447"/>
      <c r="AM93" s="1447"/>
      <c r="AN93" s="1447"/>
      <c r="AO93" s="1447"/>
      <c r="AP93" s="1447"/>
      <c r="AQ93" s="1447"/>
      <c r="AR93" s="1447">
        <v>167191</v>
      </c>
      <c r="AS93" s="1447"/>
      <c r="AT93" s="1447"/>
      <c r="AU93" s="1447"/>
      <c r="AV93" s="1447">
        <v>41662</v>
      </c>
      <c r="AW93" s="1447"/>
      <c r="AX93" s="1447"/>
      <c r="AY93" s="1447"/>
      <c r="AZ93" s="1447">
        <v>86</v>
      </c>
      <c r="BA93" s="1447"/>
      <c r="BB93" s="1447"/>
    </row>
    <row r="94" spans="1:54" ht="19.5" customHeight="1">
      <c r="A94" s="1425" t="s">
        <v>156</v>
      </c>
      <c r="B94" s="1425"/>
      <c r="C94" s="1425"/>
      <c r="D94" s="1446" t="s">
        <v>120</v>
      </c>
      <c r="E94" s="1446"/>
      <c r="F94" s="1446"/>
      <c r="G94" s="1446"/>
      <c r="H94" s="1446"/>
      <c r="I94" s="1446"/>
      <c r="J94" s="1446"/>
      <c r="K94" s="1446"/>
      <c r="L94" s="1446"/>
      <c r="M94" s="1446"/>
      <c r="N94" s="1446"/>
      <c r="O94" s="1446"/>
      <c r="P94" s="1443">
        <v>79</v>
      </c>
      <c r="Q94" s="1443"/>
      <c r="R94" s="1447">
        <v>7807</v>
      </c>
      <c r="S94" s="1447"/>
      <c r="T94" s="1447"/>
      <c r="U94" s="1448"/>
      <c r="V94" s="1447">
        <v>637</v>
      </c>
      <c r="W94" s="1447"/>
      <c r="X94" s="1447"/>
      <c r="Y94" s="1447"/>
      <c r="Z94" s="1447"/>
      <c r="AA94" s="1447"/>
      <c r="AB94" s="1447"/>
      <c r="AC94" s="1447"/>
      <c r="AD94" s="1447"/>
      <c r="AE94" s="1447"/>
      <c r="AF94" s="1447"/>
      <c r="AG94" s="1447"/>
      <c r="AH94" s="1447"/>
      <c r="AI94" s="1447"/>
      <c r="AJ94" s="1447"/>
      <c r="AK94" s="1447"/>
      <c r="AL94" s="1447"/>
      <c r="AM94" s="1447"/>
      <c r="AN94" s="1447"/>
      <c r="AO94" s="1447"/>
      <c r="AP94" s="1447"/>
      <c r="AQ94" s="1447"/>
      <c r="AR94" s="1447">
        <v>8444</v>
      </c>
      <c r="AS94" s="1447"/>
      <c r="AT94" s="1447"/>
      <c r="AU94" s="1447"/>
      <c r="AV94" s="1447">
        <v>2463</v>
      </c>
      <c r="AW94" s="1447"/>
      <c r="AX94" s="1447"/>
      <c r="AY94" s="1447"/>
      <c r="AZ94" s="1447">
        <v>6</v>
      </c>
      <c r="BA94" s="1447"/>
      <c r="BB94" s="1447"/>
    </row>
    <row r="95" spans="1:54" ht="19.5" customHeight="1">
      <c r="A95" s="1425">
        <v>150040</v>
      </c>
      <c r="B95" s="1425"/>
      <c r="C95" s="1425"/>
      <c r="D95" s="1446" t="s">
        <v>158</v>
      </c>
      <c r="E95" s="1446"/>
      <c r="F95" s="1446"/>
      <c r="G95" s="1446"/>
      <c r="H95" s="1446"/>
      <c r="I95" s="1446"/>
      <c r="J95" s="1446"/>
      <c r="K95" s="1446"/>
      <c r="L95" s="1446"/>
      <c r="M95" s="1446"/>
      <c r="N95" s="1446"/>
      <c r="O95" s="1446"/>
      <c r="P95" s="1443">
        <v>80</v>
      </c>
      <c r="Q95" s="1443"/>
      <c r="R95" s="1447"/>
      <c r="S95" s="1447"/>
      <c r="T95" s="1447"/>
      <c r="U95" s="1448"/>
      <c r="V95" s="1447"/>
      <c r="W95" s="1447"/>
      <c r="X95" s="1447"/>
      <c r="Y95" s="1447"/>
      <c r="Z95" s="1447"/>
      <c r="AA95" s="1447"/>
      <c r="AB95" s="1447"/>
      <c r="AC95" s="1447"/>
      <c r="AD95" s="1447"/>
      <c r="AE95" s="1447"/>
      <c r="AF95" s="1447"/>
      <c r="AG95" s="1447"/>
      <c r="AH95" s="1447"/>
      <c r="AI95" s="1447"/>
      <c r="AJ95" s="1447"/>
      <c r="AK95" s="1447"/>
      <c r="AL95" s="1447"/>
      <c r="AM95" s="1447"/>
      <c r="AN95" s="1447"/>
      <c r="AO95" s="1447"/>
      <c r="AP95" s="1447"/>
      <c r="AQ95" s="1447"/>
      <c r="AR95" s="1447"/>
      <c r="AS95" s="1447"/>
      <c r="AT95" s="1447"/>
      <c r="AU95" s="1447"/>
      <c r="AV95" s="1447"/>
      <c r="AW95" s="1447"/>
      <c r="AX95" s="1447"/>
      <c r="AY95" s="1447"/>
      <c r="AZ95" s="1447"/>
      <c r="BA95" s="1447"/>
      <c r="BB95" s="1447"/>
    </row>
    <row r="96" spans="1:54" ht="19.5" customHeight="1">
      <c r="A96" s="1463" t="s">
        <v>159</v>
      </c>
      <c r="B96" s="1425"/>
      <c r="C96" s="1425"/>
      <c r="D96" s="1446" t="s">
        <v>155</v>
      </c>
      <c r="E96" s="1446"/>
      <c r="F96" s="1446"/>
      <c r="G96" s="1446"/>
      <c r="H96" s="1446"/>
      <c r="I96" s="1446"/>
      <c r="J96" s="1446"/>
      <c r="K96" s="1446"/>
      <c r="L96" s="1446"/>
      <c r="M96" s="1446"/>
      <c r="N96" s="1446"/>
      <c r="O96" s="1446"/>
      <c r="P96" s="1443">
        <v>81</v>
      </c>
      <c r="Q96" s="1443"/>
      <c r="R96" s="1447"/>
      <c r="S96" s="1447"/>
      <c r="T96" s="1447"/>
      <c r="U96" s="1448"/>
      <c r="V96" s="1447"/>
      <c r="W96" s="1447"/>
      <c r="X96" s="1447"/>
      <c r="Y96" s="1447"/>
      <c r="Z96" s="1447"/>
      <c r="AA96" s="1447"/>
      <c r="AB96" s="1447"/>
      <c r="AC96" s="1447"/>
      <c r="AD96" s="1447"/>
      <c r="AE96" s="1447"/>
      <c r="AF96" s="1447"/>
      <c r="AG96" s="1447"/>
      <c r="AH96" s="1447"/>
      <c r="AI96" s="1447"/>
      <c r="AJ96" s="1447"/>
      <c r="AK96" s="1447"/>
      <c r="AL96" s="1447"/>
      <c r="AM96" s="1447"/>
      <c r="AN96" s="1447"/>
      <c r="AO96" s="1447"/>
      <c r="AP96" s="1447"/>
      <c r="AQ96" s="1447"/>
      <c r="AR96" s="1447"/>
      <c r="AS96" s="1447"/>
      <c r="AT96" s="1447"/>
      <c r="AU96" s="1447"/>
      <c r="AV96" s="1447"/>
      <c r="AW96" s="1447"/>
      <c r="AX96" s="1447"/>
      <c r="AY96" s="1447"/>
      <c r="AZ96" s="1447"/>
      <c r="BA96" s="1447"/>
      <c r="BB96" s="1447"/>
    </row>
    <row r="97" spans="1:54" ht="19.5" customHeight="1">
      <c r="A97" s="1425">
        <v>150060</v>
      </c>
      <c r="B97" s="1425"/>
      <c r="C97" s="1425"/>
      <c r="D97" s="1446" t="s">
        <v>140</v>
      </c>
      <c r="E97" s="1446"/>
      <c r="F97" s="1446"/>
      <c r="G97" s="1446"/>
      <c r="H97" s="1446"/>
      <c r="I97" s="1446"/>
      <c r="J97" s="1446"/>
      <c r="K97" s="1446"/>
      <c r="L97" s="1446"/>
      <c r="M97" s="1446"/>
      <c r="N97" s="1446"/>
      <c r="O97" s="1446"/>
      <c r="P97" s="1443">
        <v>82</v>
      </c>
      <c r="Q97" s="1443"/>
      <c r="R97" s="1447"/>
      <c r="S97" s="1447"/>
      <c r="T97" s="1447"/>
      <c r="U97" s="1448"/>
      <c r="V97" s="1447"/>
      <c r="W97" s="1447"/>
      <c r="X97" s="1447"/>
      <c r="Y97" s="1447"/>
      <c r="Z97" s="1447"/>
      <c r="AA97" s="1447"/>
      <c r="AB97" s="1447"/>
      <c r="AC97" s="1447"/>
      <c r="AD97" s="1447"/>
      <c r="AE97" s="1447"/>
      <c r="AF97" s="1447"/>
      <c r="AG97" s="1447"/>
      <c r="AH97" s="1447"/>
      <c r="AI97" s="1447"/>
      <c r="AJ97" s="1447"/>
      <c r="AK97" s="1447"/>
      <c r="AL97" s="1447"/>
      <c r="AM97" s="1447"/>
      <c r="AN97" s="1447"/>
      <c r="AO97" s="1447"/>
      <c r="AP97" s="1447"/>
      <c r="AQ97" s="1447"/>
      <c r="AR97" s="1447"/>
      <c r="AS97" s="1447"/>
      <c r="AT97" s="1447"/>
      <c r="AU97" s="1447"/>
      <c r="AV97" s="1447"/>
      <c r="AW97" s="1447"/>
      <c r="AX97" s="1447"/>
      <c r="AY97" s="1447"/>
      <c r="AZ97" s="1447"/>
      <c r="BA97" s="1447"/>
      <c r="BB97" s="1447"/>
    </row>
    <row r="98" spans="1:54" ht="19.5" customHeight="1">
      <c r="A98" s="1425">
        <v>150070</v>
      </c>
      <c r="B98" s="1425"/>
      <c r="C98" s="1425"/>
      <c r="D98" s="1446" t="s">
        <v>141</v>
      </c>
      <c r="E98" s="1446"/>
      <c r="F98" s="1446"/>
      <c r="G98" s="1446"/>
      <c r="H98" s="1446"/>
      <c r="I98" s="1446"/>
      <c r="J98" s="1446"/>
      <c r="K98" s="1446"/>
      <c r="L98" s="1446"/>
      <c r="M98" s="1446"/>
      <c r="N98" s="1446"/>
      <c r="O98" s="1446"/>
      <c r="P98" s="1443">
        <v>83</v>
      </c>
      <c r="Q98" s="1443"/>
      <c r="R98" s="1447"/>
      <c r="S98" s="1447"/>
      <c r="T98" s="1447"/>
      <c r="U98" s="1448"/>
      <c r="V98" s="1447"/>
      <c r="W98" s="1447"/>
      <c r="X98" s="1447"/>
      <c r="Y98" s="1447"/>
      <c r="Z98" s="1447"/>
      <c r="AA98" s="1447"/>
      <c r="AB98" s="1447"/>
      <c r="AC98" s="1447"/>
      <c r="AD98" s="1447"/>
      <c r="AE98" s="1447"/>
      <c r="AF98" s="1447"/>
      <c r="AG98" s="1447"/>
      <c r="AH98" s="1447"/>
      <c r="AI98" s="1447"/>
      <c r="AJ98" s="1447"/>
      <c r="AK98" s="1447"/>
      <c r="AL98" s="1447"/>
      <c r="AM98" s="1447"/>
      <c r="AN98" s="1447"/>
      <c r="AO98" s="1447"/>
      <c r="AP98" s="1447"/>
      <c r="AQ98" s="1447"/>
      <c r="AR98" s="1447"/>
      <c r="AS98" s="1447"/>
      <c r="AT98" s="1447"/>
      <c r="AU98" s="1447"/>
      <c r="AV98" s="1447"/>
      <c r="AW98" s="1447"/>
      <c r="AX98" s="1447"/>
      <c r="AY98" s="1447"/>
      <c r="AZ98" s="1447"/>
      <c r="BA98" s="1447"/>
      <c r="BB98" s="1447"/>
    </row>
    <row r="99" spans="1:54" ht="19.5" customHeight="1">
      <c r="A99" s="1425">
        <v>150080</v>
      </c>
      <c r="B99" s="1425"/>
      <c r="C99" s="1425"/>
      <c r="D99" s="1446" t="s">
        <v>142</v>
      </c>
      <c r="E99" s="1446"/>
      <c r="F99" s="1446"/>
      <c r="G99" s="1446"/>
      <c r="H99" s="1446"/>
      <c r="I99" s="1446"/>
      <c r="J99" s="1446"/>
      <c r="K99" s="1446"/>
      <c r="L99" s="1446"/>
      <c r="M99" s="1446"/>
      <c r="N99" s="1446"/>
      <c r="O99" s="1446"/>
      <c r="P99" s="1443">
        <v>84</v>
      </c>
      <c r="Q99" s="1443"/>
      <c r="R99" s="1447"/>
      <c r="S99" s="1447"/>
      <c r="T99" s="1447"/>
      <c r="U99" s="1448"/>
      <c r="V99" s="1447"/>
      <c r="W99" s="1447"/>
      <c r="X99" s="1447"/>
      <c r="Y99" s="1447"/>
      <c r="Z99" s="1447"/>
      <c r="AA99" s="1447"/>
      <c r="AB99" s="1447"/>
      <c r="AC99" s="1447"/>
      <c r="AD99" s="1447"/>
      <c r="AE99" s="1447"/>
      <c r="AF99" s="1447"/>
      <c r="AG99" s="1447"/>
      <c r="AH99" s="1447"/>
      <c r="AI99" s="1447"/>
      <c r="AJ99" s="1447"/>
      <c r="AK99" s="1447"/>
      <c r="AL99" s="1447"/>
      <c r="AM99" s="1447"/>
      <c r="AN99" s="1447"/>
      <c r="AO99" s="1447"/>
      <c r="AP99" s="1447"/>
      <c r="AQ99" s="1447"/>
      <c r="AR99" s="1447"/>
      <c r="AS99" s="1447"/>
      <c r="AT99" s="1447"/>
      <c r="AU99" s="1447"/>
      <c r="AV99" s="1447"/>
      <c r="AW99" s="1447"/>
      <c r="AX99" s="1447"/>
      <c r="AY99" s="1447"/>
      <c r="AZ99" s="1447"/>
      <c r="BA99" s="1447"/>
      <c r="BB99" s="1447"/>
    </row>
    <row r="100" spans="1:54" ht="19.5" customHeight="1">
      <c r="A100" s="1425" t="s">
        <v>160</v>
      </c>
      <c r="B100" s="1425"/>
      <c r="C100" s="1425"/>
      <c r="D100" s="1446" t="s">
        <v>116</v>
      </c>
      <c r="E100" s="1446"/>
      <c r="F100" s="1446"/>
      <c r="G100" s="1446"/>
      <c r="H100" s="1446"/>
      <c r="I100" s="1446"/>
      <c r="J100" s="1446"/>
      <c r="K100" s="1446"/>
      <c r="L100" s="1446"/>
      <c r="M100" s="1446"/>
      <c r="N100" s="1446"/>
      <c r="O100" s="1446"/>
      <c r="P100" s="1443">
        <v>85</v>
      </c>
      <c r="Q100" s="1443"/>
      <c r="R100" s="1447"/>
      <c r="S100" s="1447"/>
      <c r="T100" s="1447"/>
      <c r="U100" s="1448"/>
      <c r="V100" s="1447"/>
      <c r="W100" s="1447"/>
      <c r="X100" s="1447"/>
      <c r="Y100" s="1447"/>
      <c r="Z100" s="1447"/>
      <c r="AA100" s="1447"/>
      <c r="AB100" s="1447"/>
      <c r="AC100" s="1447"/>
      <c r="AD100" s="1447"/>
      <c r="AE100" s="1447"/>
      <c r="AF100" s="1447"/>
      <c r="AG100" s="1447"/>
      <c r="AH100" s="1447"/>
      <c r="AI100" s="1447"/>
      <c r="AJ100" s="1447"/>
      <c r="AK100" s="1447"/>
      <c r="AL100" s="1447"/>
      <c r="AM100" s="1447"/>
      <c r="AN100" s="1447"/>
      <c r="AO100" s="1447"/>
      <c r="AP100" s="1447"/>
      <c r="AQ100" s="1447"/>
      <c r="AR100" s="1447"/>
      <c r="AS100" s="1447"/>
      <c r="AT100" s="1447"/>
      <c r="AU100" s="1447"/>
      <c r="AV100" s="1447"/>
      <c r="AW100" s="1447"/>
      <c r="AX100" s="1447"/>
      <c r="AY100" s="1447"/>
      <c r="AZ100" s="1447"/>
      <c r="BA100" s="1447"/>
      <c r="BB100" s="1447"/>
    </row>
    <row r="101" spans="1:54" ht="27" customHeight="1">
      <c r="A101" s="1425" t="s">
        <v>161</v>
      </c>
      <c r="B101" s="1425"/>
      <c r="C101" s="1425"/>
      <c r="D101" s="1470" t="s">
        <v>262</v>
      </c>
      <c r="E101" s="1471"/>
      <c r="F101" s="1471"/>
      <c r="G101" s="1471"/>
      <c r="H101" s="1471"/>
      <c r="I101" s="1471"/>
      <c r="J101" s="1471"/>
      <c r="K101" s="1471"/>
      <c r="L101" s="1471"/>
      <c r="M101" s="1471"/>
      <c r="N101" s="1471"/>
      <c r="O101" s="1471"/>
      <c r="P101" s="1443">
        <v>86</v>
      </c>
      <c r="Q101" s="1443"/>
      <c r="R101" s="1447"/>
      <c r="S101" s="1447"/>
      <c r="T101" s="1447"/>
      <c r="U101" s="1448"/>
      <c r="V101" s="1447"/>
      <c r="W101" s="1447"/>
      <c r="X101" s="1447"/>
      <c r="Y101" s="1447"/>
      <c r="Z101" s="1447"/>
      <c r="AA101" s="1447"/>
      <c r="AB101" s="1447"/>
      <c r="AC101" s="1447"/>
      <c r="AD101" s="1447"/>
      <c r="AE101" s="1447"/>
      <c r="AF101" s="1447"/>
      <c r="AG101" s="1447"/>
      <c r="AH101" s="1447"/>
      <c r="AI101" s="1447"/>
      <c r="AJ101" s="1447"/>
      <c r="AK101" s="1447"/>
      <c r="AL101" s="1447"/>
      <c r="AM101" s="1447"/>
      <c r="AN101" s="1447"/>
      <c r="AO101" s="1447"/>
      <c r="AP101" s="1447"/>
      <c r="AQ101" s="1447"/>
      <c r="AR101" s="1447"/>
      <c r="AS101" s="1447"/>
      <c r="AT101" s="1447"/>
      <c r="AU101" s="1447"/>
      <c r="AV101" s="1447"/>
      <c r="AW101" s="1447"/>
      <c r="AX101" s="1447"/>
      <c r="AY101" s="1447"/>
      <c r="AZ101" s="1447"/>
      <c r="BA101" s="1447"/>
      <c r="BB101" s="1447"/>
    </row>
    <row r="102" spans="1:54" ht="19.5" customHeight="1">
      <c r="A102" s="1425" t="s">
        <v>160</v>
      </c>
      <c r="B102" s="1425"/>
      <c r="C102" s="1425"/>
      <c r="D102" s="1446" t="s">
        <v>118</v>
      </c>
      <c r="E102" s="1446"/>
      <c r="F102" s="1446"/>
      <c r="G102" s="1446"/>
      <c r="H102" s="1446"/>
      <c r="I102" s="1446"/>
      <c r="J102" s="1446"/>
      <c r="K102" s="1446"/>
      <c r="L102" s="1446"/>
      <c r="M102" s="1446"/>
      <c r="N102" s="1446"/>
      <c r="O102" s="1446"/>
      <c r="P102" s="1443">
        <v>87</v>
      </c>
      <c r="Q102" s="1443"/>
      <c r="R102" s="1447"/>
      <c r="S102" s="1447"/>
      <c r="T102" s="1447"/>
      <c r="U102" s="1448"/>
      <c r="V102" s="1447"/>
      <c r="W102" s="1447"/>
      <c r="X102" s="1447"/>
      <c r="Y102" s="1447"/>
      <c r="Z102" s="1447"/>
      <c r="AA102" s="1447"/>
      <c r="AB102" s="1447"/>
      <c r="AC102" s="1447"/>
      <c r="AD102" s="1447"/>
      <c r="AE102" s="1447"/>
      <c r="AF102" s="1447"/>
      <c r="AG102" s="1447"/>
      <c r="AH102" s="1447"/>
      <c r="AI102" s="1447"/>
      <c r="AJ102" s="1447"/>
      <c r="AK102" s="1447"/>
      <c r="AL102" s="1447"/>
      <c r="AM102" s="1447"/>
      <c r="AN102" s="1447"/>
      <c r="AO102" s="1447"/>
      <c r="AP102" s="1447"/>
      <c r="AQ102" s="1447"/>
      <c r="AR102" s="1447"/>
      <c r="AS102" s="1447"/>
      <c r="AT102" s="1447"/>
      <c r="AU102" s="1447"/>
      <c r="AV102" s="1447"/>
      <c r="AW102" s="1447"/>
      <c r="AX102" s="1447"/>
      <c r="AY102" s="1447"/>
      <c r="AZ102" s="1447"/>
      <c r="BA102" s="1447"/>
      <c r="BB102" s="1447"/>
    </row>
    <row r="103" spans="1:54" ht="19.5" customHeight="1" thickBot="1">
      <c r="A103" s="1424" t="s">
        <v>160</v>
      </c>
      <c r="B103" s="1424"/>
      <c r="C103" s="1424"/>
      <c r="D103" s="1450" t="s">
        <v>120</v>
      </c>
      <c r="E103" s="1450"/>
      <c r="F103" s="1450"/>
      <c r="G103" s="1450"/>
      <c r="H103" s="1450"/>
      <c r="I103" s="1450"/>
      <c r="J103" s="1450"/>
      <c r="K103" s="1450"/>
      <c r="L103" s="1450"/>
      <c r="M103" s="1450"/>
      <c r="N103" s="1450"/>
      <c r="O103" s="1450"/>
      <c r="P103" s="1443">
        <v>88</v>
      </c>
      <c r="Q103" s="1443"/>
      <c r="R103" s="1451"/>
      <c r="S103" s="1451"/>
      <c r="T103" s="1451"/>
      <c r="U103" s="1452"/>
      <c r="V103" s="1451"/>
      <c r="W103" s="1451"/>
      <c r="X103" s="1451"/>
      <c r="Y103" s="1451"/>
      <c r="Z103" s="1451"/>
      <c r="AA103" s="1451"/>
      <c r="AB103" s="1451"/>
      <c r="AC103" s="1451"/>
      <c r="AD103" s="1451"/>
      <c r="AE103" s="1451"/>
      <c r="AF103" s="1451"/>
      <c r="AG103" s="1451"/>
      <c r="AH103" s="1451"/>
      <c r="AI103" s="1451"/>
      <c r="AJ103" s="1451"/>
      <c r="AK103" s="1451"/>
      <c r="AL103" s="1451"/>
      <c r="AM103" s="1451"/>
      <c r="AN103" s="1451"/>
      <c r="AO103" s="1451"/>
      <c r="AP103" s="1451"/>
      <c r="AQ103" s="1451"/>
      <c r="AR103" s="1451"/>
      <c r="AS103" s="1451"/>
      <c r="AT103" s="1451"/>
      <c r="AU103" s="1451"/>
      <c r="AV103" s="1451"/>
      <c r="AW103" s="1451"/>
      <c r="AX103" s="1451"/>
      <c r="AY103" s="1451"/>
      <c r="AZ103" s="1451"/>
      <c r="BA103" s="1451"/>
      <c r="BB103" s="1451"/>
    </row>
    <row r="104" spans="1:85" s="1458" customFormat="1" ht="30" customHeight="1" thickBot="1">
      <c r="A104" s="1465" t="s">
        <v>162</v>
      </c>
      <c r="B104" s="1466"/>
      <c r="C104" s="1466"/>
      <c r="D104" s="1466"/>
      <c r="E104" s="1466"/>
      <c r="F104" s="1466"/>
      <c r="G104" s="1466"/>
      <c r="H104" s="1466"/>
      <c r="I104" s="1466"/>
      <c r="J104" s="1466"/>
      <c r="K104" s="1466"/>
      <c r="L104" s="1466"/>
      <c r="M104" s="1466"/>
      <c r="N104" s="1466"/>
      <c r="O104" s="1467"/>
      <c r="P104" s="1454">
        <v>89</v>
      </c>
      <c r="Q104" s="1454"/>
      <c r="R104" s="1455">
        <v>448662</v>
      </c>
      <c r="S104" s="1455"/>
      <c r="T104" s="1455"/>
      <c r="U104" s="1456"/>
      <c r="V104" s="1455">
        <v>81685</v>
      </c>
      <c r="W104" s="1455"/>
      <c r="X104" s="1455"/>
      <c r="Y104" s="1455"/>
      <c r="Z104" s="1455">
        <v>11736</v>
      </c>
      <c r="AA104" s="1455"/>
      <c r="AB104" s="1455"/>
      <c r="AC104" s="1455">
        <v>2143</v>
      </c>
      <c r="AD104" s="1455"/>
      <c r="AE104" s="1455"/>
      <c r="AF104" s="1455"/>
      <c r="AG104" s="1455"/>
      <c r="AH104" s="1455"/>
      <c r="AI104" s="1455"/>
      <c r="AJ104" s="1455"/>
      <c r="AK104" s="1455"/>
      <c r="AL104" s="1455"/>
      <c r="AM104" s="1455"/>
      <c r="AN104" s="1455"/>
      <c r="AO104" s="1455"/>
      <c r="AP104" s="1455"/>
      <c r="AQ104" s="1455"/>
      <c r="AR104" s="1455">
        <v>544226</v>
      </c>
      <c r="AS104" s="1455"/>
      <c r="AT104" s="1455"/>
      <c r="AU104" s="1455"/>
      <c r="AV104" s="1455">
        <v>157325</v>
      </c>
      <c r="AW104" s="1455"/>
      <c r="AX104" s="1455"/>
      <c r="AY104" s="1455"/>
      <c r="AZ104" s="1455">
        <v>190</v>
      </c>
      <c r="BA104" s="1455"/>
      <c r="BB104" s="1455"/>
      <c r="BC104" s="1457"/>
      <c r="BD104" s="1457"/>
      <c r="BE104" s="1457"/>
      <c r="BF104" s="1457"/>
      <c r="BG104" s="1457"/>
      <c r="BH104" s="1457"/>
      <c r="BI104" s="1457"/>
      <c r="BJ104" s="1457"/>
      <c r="BK104" s="1457"/>
      <c r="BL104" s="1457"/>
      <c r="BM104" s="1457"/>
      <c r="BN104" s="1457"/>
      <c r="BO104" s="1457"/>
      <c r="BP104" s="1457"/>
      <c r="BQ104" s="1457"/>
      <c r="BR104" s="1457"/>
      <c r="BS104" s="1457"/>
      <c r="BT104" s="1457"/>
      <c r="BU104" s="1457"/>
      <c r="BV104" s="1457"/>
      <c r="BW104" s="1457"/>
      <c r="BX104" s="1457"/>
      <c r="BY104" s="1457"/>
      <c r="BZ104" s="1457"/>
      <c r="CA104" s="1457"/>
      <c r="CB104" s="1457"/>
      <c r="CC104" s="1457"/>
      <c r="CD104" s="1457"/>
      <c r="CE104" s="1457"/>
      <c r="CF104" s="1457"/>
      <c r="CG104" s="1457"/>
    </row>
    <row r="105" spans="1:54" ht="19.5" customHeight="1">
      <c r="A105" s="1435">
        <v>31</v>
      </c>
      <c r="B105" s="1435"/>
      <c r="C105" s="1435"/>
      <c r="D105" s="1460" t="s">
        <v>163</v>
      </c>
      <c r="E105" s="1460"/>
      <c r="F105" s="1460"/>
      <c r="G105" s="1460"/>
      <c r="H105" s="1460"/>
      <c r="I105" s="1460"/>
      <c r="J105" s="1460"/>
      <c r="K105" s="1460"/>
      <c r="L105" s="1460"/>
      <c r="M105" s="1460"/>
      <c r="N105" s="1460"/>
      <c r="O105" s="1460"/>
      <c r="P105" s="1443">
        <v>90</v>
      </c>
      <c r="Q105" s="1443"/>
      <c r="R105" s="1461"/>
      <c r="S105" s="1461"/>
      <c r="T105" s="1461"/>
      <c r="U105" s="1462"/>
      <c r="V105" s="1461"/>
      <c r="W105" s="1461"/>
      <c r="X105" s="1461"/>
      <c r="Y105" s="1461"/>
      <c r="Z105" s="1461"/>
      <c r="AA105" s="1461"/>
      <c r="AB105" s="1461"/>
      <c r="AC105" s="1461"/>
      <c r="AD105" s="1461"/>
      <c r="AE105" s="1461"/>
      <c r="AF105" s="1461"/>
      <c r="AG105" s="1461"/>
      <c r="AH105" s="1461"/>
      <c r="AI105" s="1461"/>
      <c r="AJ105" s="1461"/>
      <c r="AK105" s="1461"/>
      <c r="AL105" s="1461"/>
      <c r="AM105" s="1461"/>
      <c r="AN105" s="1461"/>
      <c r="AO105" s="1461"/>
      <c r="AP105" s="1461"/>
      <c r="AQ105" s="1461"/>
      <c r="AR105" s="1461"/>
      <c r="AS105" s="1461"/>
      <c r="AT105" s="1461"/>
      <c r="AU105" s="1461"/>
      <c r="AV105" s="1461"/>
      <c r="AW105" s="1461"/>
      <c r="AX105" s="1461"/>
      <c r="AY105" s="1461"/>
      <c r="AZ105" s="1461"/>
      <c r="BA105" s="1461"/>
      <c r="BB105" s="1461"/>
    </row>
    <row r="106" spans="1:54" ht="19.5" customHeight="1">
      <c r="A106" s="1425">
        <v>31</v>
      </c>
      <c r="B106" s="1425"/>
      <c r="C106" s="1425"/>
      <c r="D106" s="1446" t="s">
        <v>164</v>
      </c>
      <c r="E106" s="1446"/>
      <c r="F106" s="1446"/>
      <c r="G106" s="1446"/>
      <c r="H106" s="1446"/>
      <c r="I106" s="1446"/>
      <c r="J106" s="1446"/>
      <c r="K106" s="1446"/>
      <c r="L106" s="1446"/>
      <c r="M106" s="1446"/>
      <c r="N106" s="1446"/>
      <c r="O106" s="1446"/>
      <c r="P106" s="1443">
        <v>91</v>
      </c>
      <c r="Q106" s="1443"/>
      <c r="R106" s="1447"/>
      <c r="S106" s="1447"/>
      <c r="T106" s="1447"/>
      <c r="U106" s="1448"/>
      <c r="V106" s="1447"/>
      <c r="W106" s="1447"/>
      <c r="X106" s="1447"/>
      <c r="Y106" s="1447"/>
      <c r="Z106" s="1447"/>
      <c r="AA106" s="1447"/>
      <c r="AB106" s="1447"/>
      <c r="AC106" s="1447"/>
      <c r="AD106" s="1447"/>
      <c r="AE106" s="1447"/>
      <c r="AF106" s="1447"/>
      <c r="AG106" s="1447"/>
      <c r="AH106" s="1447"/>
      <c r="AI106" s="1447"/>
      <c r="AJ106" s="1447"/>
      <c r="AK106" s="1447"/>
      <c r="AL106" s="1447"/>
      <c r="AM106" s="1447"/>
      <c r="AN106" s="1447"/>
      <c r="AO106" s="1447"/>
      <c r="AP106" s="1447"/>
      <c r="AQ106" s="1447"/>
      <c r="AR106" s="1447"/>
      <c r="AS106" s="1447"/>
      <c r="AT106" s="1447"/>
      <c r="AU106" s="1447"/>
      <c r="AV106" s="1447"/>
      <c r="AW106" s="1447"/>
      <c r="AX106" s="1447"/>
      <c r="AY106" s="1447"/>
      <c r="AZ106" s="1447"/>
      <c r="BA106" s="1447"/>
      <c r="BB106" s="1447"/>
    </row>
    <row r="107" spans="1:54" ht="19.5" customHeight="1">
      <c r="A107" s="1425">
        <v>32</v>
      </c>
      <c r="B107" s="1425"/>
      <c r="C107" s="1425"/>
      <c r="D107" s="1446" t="s">
        <v>139</v>
      </c>
      <c r="E107" s="1446"/>
      <c r="F107" s="1446"/>
      <c r="G107" s="1446"/>
      <c r="H107" s="1446"/>
      <c r="I107" s="1446"/>
      <c r="J107" s="1446"/>
      <c r="K107" s="1446"/>
      <c r="L107" s="1446"/>
      <c r="M107" s="1446"/>
      <c r="N107" s="1446"/>
      <c r="O107" s="1446"/>
      <c r="P107" s="1443">
        <v>92</v>
      </c>
      <c r="Q107" s="1443"/>
      <c r="R107" s="1447"/>
      <c r="S107" s="1447"/>
      <c r="T107" s="1447"/>
      <c r="U107" s="1448"/>
      <c r="V107" s="1447"/>
      <c r="W107" s="1447"/>
      <c r="X107" s="1447"/>
      <c r="Y107" s="1447"/>
      <c r="Z107" s="1447"/>
      <c r="AA107" s="1447"/>
      <c r="AB107" s="1447"/>
      <c r="AC107" s="1447"/>
      <c r="AD107" s="1447"/>
      <c r="AE107" s="1447"/>
      <c r="AF107" s="1447"/>
      <c r="AG107" s="1447"/>
      <c r="AH107" s="1447"/>
      <c r="AI107" s="1447"/>
      <c r="AJ107" s="1447"/>
      <c r="AK107" s="1447"/>
      <c r="AL107" s="1447"/>
      <c r="AM107" s="1447"/>
      <c r="AN107" s="1447"/>
      <c r="AO107" s="1447"/>
      <c r="AP107" s="1447"/>
      <c r="AQ107" s="1447"/>
      <c r="AR107" s="1447"/>
      <c r="AS107" s="1447"/>
      <c r="AT107" s="1447"/>
      <c r="AU107" s="1447"/>
      <c r="AV107" s="1447"/>
      <c r="AW107" s="1447"/>
      <c r="AX107" s="1447"/>
      <c r="AY107" s="1447"/>
      <c r="AZ107" s="1447"/>
      <c r="BA107" s="1447"/>
      <c r="BB107" s="1447"/>
    </row>
    <row r="108" spans="1:54" ht="19.5" customHeight="1">
      <c r="A108" s="1425">
        <v>32</v>
      </c>
      <c r="B108" s="1425"/>
      <c r="C108" s="1425"/>
      <c r="D108" s="1446" t="s">
        <v>140</v>
      </c>
      <c r="E108" s="1446"/>
      <c r="F108" s="1446"/>
      <c r="G108" s="1446"/>
      <c r="H108" s="1446"/>
      <c r="I108" s="1446"/>
      <c r="J108" s="1446"/>
      <c r="K108" s="1446"/>
      <c r="L108" s="1446"/>
      <c r="M108" s="1446"/>
      <c r="N108" s="1446"/>
      <c r="O108" s="1446"/>
      <c r="P108" s="1443">
        <v>93</v>
      </c>
      <c r="Q108" s="1443"/>
      <c r="R108" s="1447"/>
      <c r="S108" s="1447"/>
      <c r="T108" s="1447"/>
      <c r="U108" s="1448"/>
      <c r="V108" s="1447"/>
      <c r="W108" s="1447"/>
      <c r="X108" s="1447"/>
      <c r="Y108" s="1447"/>
      <c r="Z108" s="1447"/>
      <c r="AA108" s="1447"/>
      <c r="AB108" s="1447"/>
      <c r="AC108" s="1447"/>
      <c r="AD108" s="1447"/>
      <c r="AE108" s="1447"/>
      <c r="AF108" s="1447"/>
      <c r="AG108" s="1447"/>
      <c r="AH108" s="1447"/>
      <c r="AI108" s="1447"/>
      <c r="AJ108" s="1447"/>
      <c r="AK108" s="1447"/>
      <c r="AL108" s="1447"/>
      <c r="AM108" s="1447"/>
      <c r="AN108" s="1447"/>
      <c r="AO108" s="1447"/>
      <c r="AP108" s="1447"/>
      <c r="AQ108" s="1447"/>
      <c r="AR108" s="1447"/>
      <c r="AS108" s="1447"/>
      <c r="AT108" s="1447"/>
      <c r="AU108" s="1447"/>
      <c r="AV108" s="1447"/>
      <c r="AW108" s="1447"/>
      <c r="AX108" s="1447"/>
      <c r="AY108" s="1447"/>
      <c r="AZ108" s="1447"/>
      <c r="BA108" s="1447"/>
      <c r="BB108" s="1447"/>
    </row>
    <row r="109" spans="1:54" ht="19.5" customHeight="1">
      <c r="A109" s="1425">
        <v>32</v>
      </c>
      <c r="B109" s="1425"/>
      <c r="C109" s="1425"/>
      <c r="D109" s="1446" t="s">
        <v>141</v>
      </c>
      <c r="E109" s="1446"/>
      <c r="F109" s="1446"/>
      <c r="G109" s="1446"/>
      <c r="H109" s="1446"/>
      <c r="I109" s="1446"/>
      <c r="J109" s="1446"/>
      <c r="K109" s="1446"/>
      <c r="L109" s="1446"/>
      <c r="M109" s="1446"/>
      <c r="N109" s="1446"/>
      <c r="O109" s="1446"/>
      <c r="P109" s="1443">
        <v>94</v>
      </c>
      <c r="Q109" s="1443"/>
      <c r="R109" s="1447"/>
      <c r="S109" s="1447"/>
      <c r="T109" s="1447"/>
      <c r="U109" s="1448"/>
      <c r="V109" s="1447"/>
      <c r="W109" s="1447"/>
      <c r="X109" s="1447"/>
      <c r="Y109" s="1447"/>
      <c r="Z109" s="1447"/>
      <c r="AA109" s="1447"/>
      <c r="AB109" s="1447"/>
      <c r="AC109" s="1447"/>
      <c r="AD109" s="1447"/>
      <c r="AE109" s="1447"/>
      <c r="AF109" s="1447"/>
      <c r="AG109" s="1447"/>
      <c r="AH109" s="1447"/>
      <c r="AI109" s="1447"/>
      <c r="AJ109" s="1447"/>
      <c r="AK109" s="1447"/>
      <c r="AL109" s="1447"/>
      <c r="AM109" s="1447"/>
      <c r="AN109" s="1447"/>
      <c r="AO109" s="1447"/>
      <c r="AP109" s="1447"/>
      <c r="AQ109" s="1447"/>
      <c r="AR109" s="1447"/>
      <c r="AS109" s="1447"/>
      <c r="AT109" s="1447"/>
      <c r="AU109" s="1447"/>
      <c r="AV109" s="1447"/>
      <c r="AW109" s="1447"/>
      <c r="AX109" s="1447"/>
      <c r="AY109" s="1447"/>
      <c r="AZ109" s="1447"/>
      <c r="BA109" s="1447"/>
      <c r="BB109" s="1447"/>
    </row>
    <row r="110" spans="1:54" ht="19.5" customHeight="1">
      <c r="A110" s="1425">
        <v>32</v>
      </c>
      <c r="B110" s="1425"/>
      <c r="C110" s="1425"/>
      <c r="D110" s="1446" t="s">
        <v>165</v>
      </c>
      <c r="E110" s="1446"/>
      <c r="F110" s="1446"/>
      <c r="G110" s="1446"/>
      <c r="H110" s="1446"/>
      <c r="I110" s="1446"/>
      <c r="J110" s="1446"/>
      <c r="K110" s="1446"/>
      <c r="L110" s="1446"/>
      <c r="M110" s="1446"/>
      <c r="N110" s="1446"/>
      <c r="O110" s="1446"/>
      <c r="P110" s="1443">
        <v>95</v>
      </c>
      <c r="Q110" s="1443"/>
      <c r="R110" s="1447"/>
      <c r="S110" s="1447"/>
      <c r="T110" s="1447"/>
      <c r="U110" s="1448"/>
      <c r="V110" s="1447"/>
      <c r="W110" s="1447"/>
      <c r="X110" s="1447"/>
      <c r="Y110" s="1447"/>
      <c r="Z110" s="1447"/>
      <c r="AA110" s="1447"/>
      <c r="AB110" s="1447"/>
      <c r="AC110" s="1447"/>
      <c r="AD110" s="1447"/>
      <c r="AE110" s="1447"/>
      <c r="AF110" s="1447"/>
      <c r="AG110" s="1447"/>
      <c r="AH110" s="1447"/>
      <c r="AI110" s="1447"/>
      <c r="AJ110" s="1447"/>
      <c r="AK110" s="1447"/>
      <c r="AL110" s="1447"/>
      <c r="AM110" s="1447"/>
      <c r="AN110" s="1447"/>
      <c r="AO110" s="1447"/>
      <c r="AP110" s="1447"/>
      <c r="AQ110" s="1447"/>
      <c r="AR110" s="1447"/>
      <c r="AS110" s="1447"/>
      <c r="AT110" s="1447"/>
      <c r="AU110" s="1447"/>
      <c r="AV110" s="1447"/>
      <c r="AW110" s="1447"/>
      <c r="AX110" s="1447"/>
      <c r="AY110" s="1447"/>
      <c r="AZ110" s="1447"/>
      <c r="BA110" s="1447"/>
      <c r="BB110" s="1447"/>
    </row>
    <row r="111" spans="1:54" ht="19.5" customHeight="1">
      <c r="A111" s="1425">
        <v>33</v>
      </c>
      <c r="B111" s="1425"/>
      <c r="C111" s="1425"/>
      <c r="D111" s="1446" t="s">
        <v>166</v>
      </c>
      <c r="E111" s="1446"/>
      <c r="F111" s="1446"/>
      <c r="G111" s="1446"/>
      <c r="H111" s="1446"/>
      <c r="I111" s="1446"/>
      <c r="J111" s="1446"/>
      <c r="K111" s="1446"/>
      <c r="L111" s="1446"/>
      <c r="M111" s="1446"/>
      <c r="N111" s="1446"/>
      <c r="O111" s="1446"/>
      <c r="P111" s="1443">
        <v>96</v>
      </c>
      <c r="Q111" s="1443"/>
      <c r="R111" s="1447"/>
      <c r="S111" s="1447"/>
      <c r="T111" s="1447"/>
      <c r="U111" s="1448"/>
      <c r="V111" s="1447"/>
      <c r="W111" s="1447"/>
      <c r="X111" s="1447"/>
      <c r="Y111" s="1447"/>
      <c r="Z111" s="1447"/>
      <c r="AA111" s="1447"/>
      <c r="AB111" s="1447"/>
      <c r="AC111" s="1447"/>
      <c r="AD111" s="1447"/>
      <c r="AE111" s="1447"/>
      <c r="AF111" s="1447"/>
      <c r="AG111" s="1447"/>
      <c r="AH111" s="1447"/>
      <c r="AI111" s="1447"/>
      <c r="AJ111" s="1447"/>
      <c r="AK111" s="1447"/>
      <c r="AL111" s="1447"/>
      <c r="AM111" s="1447"/>
      <c r="AN111" s="1447"/>
      <c r="AO111" s="1447"/>
      <c r="AP111" s="1447"/>
      <c r="AQ111" s="1447"/>
      <c r="AR111" s="1447"/>
      <c r="AS111" s="1447"/>
      <c r="AT111" s="1447"/>
      <c r="AU111" s="1447"/>
      <c r="AV111" s="1447"/>
      <c r="AW111" s="1447"/>
      <c r="AX111" s="1447"/>
      <c r="AY111" s="1447"/>
      <c r="AZ111" s="1447"/>
      <c r="BA111" s="1447"/>
      <c r="BB111" s="1447"/>
    </row>
    <row r="112" spans="1:54" ht="19.5" customHeight="1">
      <c r="A112" s="1425">
        <v>34</v>
      </c>
      <c r="B112" s="1425"/>
      <c r="C112" s="1425"/>
      <c r="D112" s="1446" t="s">
        <v>167</v>
      </c>
      <c r="E112" s="1446"/>
      <c r="F112" s="1446"/>
      <c r="G112" s="1446"/>
      <c r="H112" s="1446"/>
      <c r="I112" s="1446"/>
      <c r="J112" s="1446"/>
      <c r="K112" s="1446"/>
      <c r="L112" s="1446"/>
      <c r="M112" s="1446"/>
      <c r="N112" s="1446"/>
      <c r="O112" s="1446"/>
      <c r="P112" s="1443">
        <v>97</v>
      </c>
      <c r="Q112" s="1443"/>
      <c r="R112" s="1447"/>
      <c r="S112" s="1447"/>
      <c r="T112" s="1447"/>
      <c r="U112" s="1448"/>
      <c r="V112" s="1447"/>
      <c r="W112" s="1447"/>
      <c r="X112" s="1447"/>
      <c r="Y112" s="1447"/>
      <c r="Z112" s="1447"/>
      <c r="AA112" s="1447"/>
      <c r="AB112" s="1447"/>
      <c r="AC112" s="1447"/>
      <c r="AD112" s="1447"/>
      <c r="AE112" s="1447"/>
      <c r="AF112" s="1447"/>
      <c r="AG112" s="1447"/>
      <c r="AH112" s="1447"/>
      <c r="AI112" s="1447"/>
      <c r="AJ112" s="1447"/>
      <c r="AK112" s="1447"/>
      <c r="AL112" s="1447"/>
      <c r="AM112" s="1447"/>
      <c r="AN112" s="1447"/>
      <c r="AO112" s="1447"/>
      <c r="AP112" s="1447"/>
      <c r="AQ112" s="1447"/>
      <c r="AR112" s="1447"/>
      <c r="AS112" s="1447"/>
      <c r="AT112" s="1447"/>
      <c r="AU112" s="1447"/>
      <c r="AV112" s="1447"/>
      <c r="AW112" s="1447"/>
      <c r="AX112" s="1447"/>
      <c r="AY112" s="1447"/>
      <c r="AZ112" s="1447"/>
      <c r="BA112" s="1447"/>
      <c r="BB112" s="1447"/>
    </row>
    <row r="113" spans="1:54" ht="19.5" customHeight="1">
      <c r="A113" s="1425">
        <v>35</v>
      </c>
      <c r="B113" s="1425"/>
      <c r="C113" s="1425"/>
      <c r="D113" s="1446" t="s">
        <v>168</v>
      </c>
      <c r="E113" s="1446"/>
      <c r="F113" s="1446"/>
      <c r="G113" s="1446"/>
      <c r="H113" s="1446"/>
      <c r="I113" s="1446"/>
      <c r="J113" s="1446"/>
      <c r="K113" s="1446"/>
      <c r="L113" s="1446"/>
      <c r="M113" s="1446"/>
      <c r="N113" s="1446"/>
      <c r="O113" s="1446"/>
      <c r="P113" s="1443">
        <v>98</v>
      </c>
      <c r="Q113" s="1443"/>
      <c r="R113" s="1447"/>
      <c r="S113" s="1447"/>
      <c r="T113" s="1447"/>
      <c r="U113" s="1448"/>
      <c r="V113" s="1447"/>
      <c r="W113" s="1447"/>
      <c r="X113" s="1447"/>
      <c r="Y113" s="1447"/>
      <c r="Z113" s="1447"/>
      <c r="AA113" s="1447"/>
      <c r="AB113" s="1447"/>
      <c r="AC113" s="1447"/>
      <c r="AD113" s="1447"/>
      <c r="AE113" s="1447"/>
      <c r="AF113" s="1447"/>
      <c r="AG113" s="1447"/>
      <c r="AH113" s="1447"/>
      <c r="AI113" s="1447"/>
      <c r="AJ113" s="1447"/>
      <c r="AK113" s="1447"/>
      <c r="AL113" s="1447"/>
      <c r="AM113" s="1447"/>
      <c r="AN113" s="1447"/>
      <c r="AO113" s="1447"/>
      <c r="AP113" s="1447"/>
      <c r="AQ113" s="1447"/>
      <c r="AR113" s="1447"/>
      <c r="AS113" s="1447"/>
      <c r="AT113" s="1447"/>
      <c r="AU113" s="1447"/>
      <c r="AV113" s="1447"/>
      <c r="AW113" s="1447"/>
      <c r="AX113" s="1447"/>
      <c r="AY113" s="1447"/>
      <c r="AZ113" s="1447"/>
      <c r="BA113" s="1447"/>
      <c r="BB113" s="1447"/>
    </row>
    <row r="114" spans="1:54" ht="19.5" customHeight="1">
      <c r="A114" s="1425">
        <v>36</v>
      </c>
      <c r="B114" s="1425"/>
      <c r="C114" s="1425"/>
      <c r="D114" s="1446" t="s">
        <v>169</v>
      </c>
      <c r="E114" s="1446"/>
      <c r="F114" s="1446"/>
      <c r="G114" s="1446"/>
      <c r="H114" s="1446"/>
      <c r="I114" s="1446"/>
      <c r="J114" s="1446"/>
      <c r="K114" s="1446"/>
      <c r="L114" s="1446"/>
      <c r="M114" s="1446"/>
      <c r="N114" s="1446"/>
      <c r="O114" s="1446"/>
      <c r="P114" s="1443">
        <v>99</v>
      </c>
      <c r="Q114" s="1443"/>
      <c r="R114" s="1447"/>
      <c r="S114" s="1447"/>
      <c r="T114" s="1447"/>
      <c r="U114" s="1448"/>
      <c r="V114" s="1447"/>
      <c r="W114" s="1447"/>
      <c r="X114" s="1447"/>
      <c r="Y114" s="1447"/>
      <c r="Z114" s="1447"/>
      <c r="AA114" s="1447"/>
      <c r="AB114" s="1447"/>
      <c r="AC114" s="1447"/>
      <c r="AD114" s="1447"/>
      <c r="AE114" s="1447"/>
      <c r="AF114" s="1447"/>
      <c r="AG114" s="1447"/>
      <c r="AH114" s="1447"/>
      <c r="AI114" s="1447"/>
      <c r="AJ114" s="1447"/>
      <c r="AK114" s="1447"/>
      <c r="AL114" s="1447"/>
      <c r="AM114" s="1447"/>
      <c r="AN114" s="1447"/>
      <c r="AO114" s="1447"/>
      <c r="AP114" s="1447"/>
      <c r="AQ114" s="1447"/>
      <c r="AR114" s="1447"/>
      <c r="AS114" s="1447"/>
      <c r="AT114" s="1447"/>
      <c r="AU114" s="1447"/>
      <c r="AV114" s="1447"/>
      <c r="AW114" s="1447"/>
      <c r="AX114" s="1447"/>
      <c r="AY114" s="1447"/>
      <c r="AZ114" s="1447"/>
      <c r="BA114" s="1447"/>
      <c r="BB114" s="1447"/>
    </row>
    <row r="115" spans="1:54" ht="19.5" customHeight="1">
      <c r="A115" s="1425" t="s">
        <v>170</v>
      </c>
      <c r="B115" s="1425"/>
      <c r="C115" s="1425"/>
      <c r="D115" s="1446" t="s">
        <v>171</v>
      </c>
      <c r="E115" s="1446"/>
      <c r="F115" s="1446"/>
      <c r="G115" s="1446"/>
      <c r="H115" s="1446"/>
      <c r="I115" s="1446"/>
      <c r="J115" s="1446"/>
      <c r="K115" s="1446"/>
      <c r="L115" s="1446"/>
      <c r="M115" s="1446"/>
      <c r="N115" s="1446"/>
      <c r="O115" s="1446"/>
      <c r="P115" s="1443">
        <v>100</v>
      </c>
      <c r="Q115" s="1443"/>
      <c r="R115" s="1447"/>
      <c r="S115" s="1447"/>
      <c r="T115" s="1447"/>
      <c r="U115" s="1448"/>
      <c r="V115" s="1447"/>
      <c r="W115" s="1447"/>
      <c r="X115" s="1447"/>
      <c r="Y115" s="1447"/>
      <c r="Z115" s="1447"/>
      <c r="AA115" s="1447"/>
      <c r="AB115" s="1447"/>
      <c r="AC115" s="1447"/>
      <c r="AD115" s="1447"/>
      <c r="AE115" s="1447"/>
      <c r="AF115" s="1447"/>
      <c r="AG115" s="1447"/>
      <c r="AH115" s="1447"/>
      <c r="AI115" s="1447"/>
      <c r="AJ115" s="1447"/>
      <c r="AK115" s="1447"/>
      <c r="AL115" s="1447"/>
      <c r="AM115" s="1447"/>
      <c r="AN115" s="1447"/>
      <c r="AO115" s="1447"/>
      <c r="AP115" s="1447"/>
      <c r="AQ115" s="1447"/>
      <c r="AR115" s="1447"/>
      <c r="AS115" s="1447"/>
      <c r="AT115" s="1447"/>
      <c r="AU115" s="1447"/>
      <c r="AV115" s="1447"/>
      <c r="AW115" s="1447"/>
      <c r="AX115" s="1447"/>
      <c r="AY115" s="1447"/>
      <c r="AZ115" s="1447"/>
      <c r="BA115" s="1447"/>
      <c r="BB115" s="1447"/>
    </row>
    <row r="116" spans="1:54" ht="19.5" customHeight="1">
      <c r="A116" s="1425" t="s">
        <v>172</v>
      </c>
      <c r="B116" s="1425"/>
      <c r="C116" s="1425"/>
      <c r="D116" s="1446" t="s">
        <v>173</v>
      </c>
      <c r="E116" s="1446"/>
      <c r="F116" s="1446"/>
      <c r="G116" s="1446"/>
      <c r="H116" s="1446"/>
      <c r="I116" s="1446"/>
      <c r="J116" s="1446"/>
      <c r="K116" s="1446"/>
      <c r="L116" s="1446"/>
      <c r="M116" s="1446"/>
      <c r="N116" s="1446"/>
      <c r="O116" s="1446"/>
      <c r="P116" s="1443">
        <v>101</v>
      </c>
      <c r="Q116" s="1443"/>
      <c r="R116" s="1447"/>
      <c r="S116" s="1447"/>
      <c r="T116" s="1447"/>
      <c r="U116" s="1448"/>
      <c r="V116" s="1447"/>
      <c r="W116" s="1447"/>
      <c r="X116" s="1447"/>
      <c r="Y116" s="1447"/>
      <c r="Z116" s="1447"/>
      <c r="AA116" s="1447"/>
      <c r="AB116" s="1447"/>
      <c r="AC116" s="1447"/>
      <c r="AD116" s="1447"/>
      <c r="AE116" s="1447"/>
      <c r="AF116" s="1447"/>
      <c r="AG116" s="1447"/>
      <c r="AH116" s="1447"/>
      <c r="AI116" s="1447"/>
      <c r="AJ116" s="1447"/>
      <c r="AK116" s="1447"/>
      <c r="AL116" s="1447"/>
      <c r="AM116" s="1447"/>
      <c r="AN116" s="1447"/>
      <c r="AO116" s="1447"/>
      <c r="AP116" s="1447"/>
      <c r="AQ116" s="1447"/>
      <c r="AR116" s="1447"/>
      <c r="AS116" s="1447"/>
      <c r="AT116" s="1447"/>
      <c r="AU116" s="1447"/>
      <c r="AV116" s="1447"/>
      <c r="AW116" s="1447"/>
      <c r="AX116" s="1447"/>
      <c r="AY116" s="1447"/>
      <c r="AZ116" s="1447"/>
      <c r="BA116" s="1447"/>
      <c r="BB116" s="1447"/>
    </row>
    <row r="117" spans="1:54" ht="19.5" customHeight="1">
      <c r="A117" s="1425" t="s">
        <v>174</v>
      </c>
      <c r="B117" s="1425"/>
      <c r="C117" s="1425"/>
      <c r="D117" s="1446" t="s">
        <v>175</v>
      </c>
      <c r="E117" s="1446"/>
      <c r="F117" s="1446"/>
      <c r="G117" s="1446"/>
      <c r="H117" s="1446"/>
      <c r="I117" s="1446"/>
      <c r="J117" s="1446"/>
      <c r="K117" s="1446"/>
      <c r="L117" s="1446"/>
      <c r="M117" s="1446"/>
      <c r="N117" s="1446"/>
      <c r="O117" s="1446"/>
      <c r="P117" s="1443">
        <v>102</v>
      </c>
      <c r="Q117" s="1443"/>
      <c r="R117" s="1447"/>
      <c r="S117" s="1447"/>
      <c r="T117" s="1447"/>
      <c r="U117" s="1448"/>
      <c r="V117" s="1447"/>
      <c r="W117" s="1447"/>
      <c r="X117" s="1447"/>
      <c r="Y117" s="1447"/>
      <c r="Z117" s="1447"/>
      <c r="AA117" s="1447"/>
      <c r="AB117" s="1447"/>
      <c r="AC117" s="1447"/>
      <c r="AD117" s="1447"/>
      <c r="AE117" s="1447"/>
      <c r="AF117" s="1447"/>
      <c r="AG117" s="1447"/>
      <c r="AH117" s="1447"/>
      <c r="AI117" s="1447"/>
      <c r="AJ117" s="1447"/>
      <c r="AK117" s="1447"/>
      <c r="AL117" s="1447"/>
      <c r="AM117" s="1447"/>
      <c r="AN117" s="1447"/>
      <c r="AO117" s="1447"/>
      <c r="AP117" s="1447"/>
      <c r="AQ117" s="1447"/>
      <c r="AR117" s="1447"/>
      <c r="AS117" s="1447"/>
      <c r="AT117" s="1447"/>
      <c r="AU117" s="1447"/>
      <c r="AV117" s="1447"/>
      <c r="AW117" s="1447"/>
      <c r="AX117" s="1447"/>
      <c r="AY117" s="1447"/>
      <c r="AZ117" s="1447"/>
      <c r="BA117" s="1447"/>
      <c r="BB117" s="1447"/>
    </row>
    <row r="118" spans="1:54" ht="19.5" customHeight="1">
      <c r="A118" s="1425" t="s">
        <v>176</v>
      </c>
      <c r="B118" s="1425"/>
      <c r="C118" s="1425"/>
      <c r="D118" s="1446" t="s">
        <v>177</v>
      </c>
      <c r="E118" s="1446"/>
      <c r="F118" s="1446"/>
      <c r="G118" s="1446"/>
      <c r="H118" s="1446"/>
      <c r="I118" s="1446"/>
      <c r="J118" s="1446"/>
      <c r="K118" s="1446"/>
      <c r="L118" s="1446"/>
      <c r="M118" s="1446"/>
      <c r="N118" s="1446"/>
      <c r="O118" s="1446"/>
      <c r="P118" s="1443">
        <v>103</v>
      </c>
      <c r="Q118" s="1443"/>
      <c r="R118" s="1447"/>
      <c r="S118" s="1447"/>
      <c r="T118" s="1447"/>
      <c r="U118" s="1448"/>
      <c r="V118" s="1447"/>
      <c r="W118" s="1447"/>
      <c r="X118" s="1447"/>
      <c r="Y118" s="1447"/>
      <c r="Z118" s="1447"/>
      <c r="AA118" s="1447"/>
      <c r="AB118" s="1447"/>
      <c r="AC118" s="1447"/>
      <c r="AD118" s="1447"/>
      <c r="AE118" s="1447"/>
      <c r="AF118" s="1447"/>
      <c r="AG118" s="1447"/>
      <c r="AH118" s="1447"/>
      <c r="AI118" s="1447"/>
      <c r="AJ118" s="1447"/>
      <c r="AK118" s="1447"/>
      <c r="AL118" s="1447"/>
      <c r="AM118" s="1447"/>
      <c r="AN118" s="1447"/>
      <c r="AO118" s="1447"/>
      <c r="AP118" s="1447"/>
      <c r="AQ118" s="1447"/>
      <c r="AR118" s="1447"/>
      <c r="AS118" s="1447"/>
      <c r="AT118" s="1447"/>
      <c r="AU118" s="1447"/>
      <c r="AV118" s="1447"/>
      <c r="AW118" s="1447"/>
      <c r="AX118" s="1447"/>
      <c r="AY118" s="1447"/>
      <c r="AZ118" s="1447"/>
      <c r="BA118" s="1447"/>
      <c r="BB118" s="1447"/>
    </row>
    <row r="119" spans="1:54" ht="19.5" customHeight="1">
      <c r="A119" s="1425" t="s">
        <v>178</v>
      </c>
      <c r="B119" s="1425"/>
      <c r="C119" s="1425"/>
      <c r="D119" s="1446" t="s">
        <v>179</v>
      </c>
      <c r="E119" s="1446"/>
      <c r="F119" s="1446"/>
      <c r="G119" s="1446"/>
      <c r="H119" s="1446"/>
      <c r="I119" s="1446"/>
      <c r="J119" s="1446"/>
      <c r="K119" s="1446"/>
      <c r="L119" s="1446"/>
      <c r="M119" s="1446"/>
      <c r="N119" s="1446"/>
      <c r="O119" s="1446"/>
      <c r="P119" s="1443">
        <v>104</v>
      </c>
      <c r="Q119" s="1443"/>
      <c r="R119" s="1447"/>
      <c r="S119" s="1447"/>
      <c r="T119" s="1447"/>
      <c r="U119" s="1448"/>
      <c r="V119" s="1447"/>
      <c r="W119" s="1447"/>
      <c r="X119" s="1447"/>
      <c r="Y119" s="1447"/>
      <c r="Z119" s="1447"/>
      <c r="AA119" s="1447"/>
      <c r="AB119" s="1447"/>
      <c r="AC119" s="1447"/>
      <c r="AD119" s="1447"/>
      <c r="AE119" s="1447"/>
      <c r="AF119" s="1447"/>
      <c r="AG119" s="1447"/>
      <c r="AH119" s="1447"/>
      <c r="AI119" s="1447"/>
      <c r="AJ119" s="1447"/>
      <c r="AK119" s="1447"/>
      <c r="AL119" s="1447"/>
      <c r="AM119" s="1447"/>
      <c r="AN119" s="1447"/>
      <c r="AO119" s="1447"/>
      <c r="AP119" s="1447"/>
      <c r="AQ119" s="1447"/>
      <c r="AR119" s="1447"/>
      <c r="AS119" s="1447"/>
      <c r="AT119" s="1447"/>
      <c r="AU119" s="1447"/>
      <c r="AV119" s="1447"/>
      <c r="AW119" s="1447"/>
      <c r="AX119" s="1447"/>
      <c r="AY119" s="1447"/>
      <c r="AZ119" s="1447"/>
      <c r="BA119" s="1447"/>
      <c r="BB119" s="1447"/>
    </row>
    <row r="120" spans="1:54" ht="19.5" customHeight="1">
      <c r="A120" s="1425" t="s">
        <v>180</v>
      </c>
      <c r="B120" s="1425"/>
      <c r="C120" s="1425"/>
      <c r="D120" s="1446" t="s">
        <v>181</v>
      </c>
      <c r="E120" s="1446"/>
      <c r="F120" s="1446"/>
      <c r="G120" s="1446"/>
      <c r="H120" s="1446"/>
      <c r="I120" s="1446"/>
      <c r="J120" s="1446"/>
      <c r="K120" s="1446"/>
      <c r="L120" s="1446"/>
      <c r="M120" s="1446"/>
      <c r="N120" s="1446"/>
      <c r="O120" s="1446"/>
      <c r="P120" s="1443">
        <v>105</v>
      </c>
      <c r="Q120" s="1443"/>
      <c r="R120" s="1447"/>
      <c r="S120" s="1447"/>
      <c r="T120" s="1447"/>
      <c r="U120" s="1448"/>
      <c r="V120" s="1447"/>
      <c r="W120" s="1447"/>
      <c r="X120" s="1447"/>
      <c r="Y120" s="1447"/>
      <c r="Z120" s="1447"/>
      <c r="AA120" s="1447"/>
      <c r="AB120" s="1447"/>
      <c r="AC120" s="1447"/>
      <c r="AD120" s="1447"/>
      <c r="AE120" s="1447"/>
      <c r="AF120" s="1447"/>
      <c r="AG120" s="1447"/>
      <c r="AH120" s="1447"/>
      <c r="AI120" s="1447"/>
      <c r="AJ120" s="1447"/>
      <c r="AK120" s="1447"/>
      <c r="AL120" s="1447"/>
      <c r="AM120" s="1447"/>
      <c r="AN120" s="1447"/>
      <c r="AO120" s="1447"/>
      <c r="AP120" s="1447"/>
      <c r="AQ120" s="1447"/>
      <c r="AR120" s="1447"/>
      <c r="AS120" s="1447"/>
      <c r="AT120" s="1447"/>
      <c r="AU120" s="1447"/>
      <c r="AV120" s="1447"/>
      <c r="AW120" s="1447"/>
      <c r="AX120" s="1447"/>
      <c r="AY120" s="1447"/>
      <c r="AZ120" s="1447"/>
      <c r="BA120" s="1447"/>
      <c r="BB120" s="1447"/>
    </row>
    <row r="121" spans="1:54" ht="19.5" customHeight="1">
      <c r="A121" s="1425" t="s">
        <v>182</v>
      </c>
      <c r="B121" s="1425"/>
      <c r="C121" s="1425"/>
      <c r="D121" s="1446" t="s">
        <v>183</v>
      </c>
      <c r="E121" s="1446"/>
      <c r="F121" s="1446"/>
      <c r="G121" s="1446"/>
      <c r="H121" s="1446"/>
      <c r="I121" s="1446"/>
      <c r="J121" s="1446"/>
      <c r="K121" s="1446"/>
      <c r="L121" s="1446"/>
      <c r="M121" s="1446"/>
      <c r="N121" s="1446"/>
      <c r="O121" s="1446"/>
      <c r="P121" s="1443">
        <v>106</v>
      </c>
      <c r="Q121" s="1443"/>
      <c r="R121" s="1447"/>
      <c r="S121" s="1447"/>
      <c r="T121" s="1447"/>
      <c r="U121" s="1448"/>
      <c r="V121" s="1447"/>
      <c r="W121" s="1447"/>
      <c r="X121" s="1447"/>
      <c r="Y121" s="1447"/>
      <c r="Z121" s="1447"/>
      <c r="AA121" s="1447"/>
      <c r="AB121" s="1447"/>
      <c r="AC121" s="1447"/>
      <c r="AD121" s="1447"/>
      <c r="AE121" s="1447"/>
      <c r="AF121" s="1447"/>
      <c r="AG121" s="1447"/>
      <c r="AH121" s="1447"/>
      <c r="AI121" s="1447"/>
      <c r="AJ121" s="1447"/>
      <c r="AK121" s="1447"/>
      <c r="AL121" s="1447"/>
      <c r="AM121" s="1447"/>
      <c r="AN121" s="1447"/>
      <c r="AO121" s="1447"/>
      <c r="AP121" s="1447"/>
      <c r="AQ121" s="1447"/>
      <c r="AR121" s="1447"/>
      <c r="AS121" s="1447"/>
      <c r="AT121" s="1447"/>
      <c r="AU121" s="1447"/>
      <c r="AV121" s="1447"/>
      <c r="AW121" s="1447"/>
      <c r="AX121" s="1447"/>
      <c r="AY121" s="1447"/>
      <c r="AZ121" s="1447"/>
      <c r="BA121" s="1447"/>
      <c r="BB121" s="1447"/>
    </row>
    <row r="122" spans="1:54" ht="19.5" customHeight="1">
      <c r="A122" s="1425" t="s">
        <v>184</v>
      </c>
      <c r="B122" s="1425"/>
      <c r="C122" s="1425"/>
      <c r="D122" s="1446" t="s">
        <v>185</v>
      </c>
      <c r="E122" s="1446"/>
      <c r="F122" s="1446"/>
      <c r="G122" s="1446"/>
      <c r="H122" s="1446"/>
      <c r="I122" s="1446"/>
      <c r="J122" s="1446"/>
      <c r="K122" s="1446"/>
      <c r="L122" s="1446"/>
      <c r="M122" s="1446"/>
      <c r="N122" s="1446"/>
      <c r="O122" s="1446"/>
      <c r="P122" s="1443">
        <v>107</v>
      </c>
      <c r="Q122" s="1443"/>
      <c r="R122" s="1447"/>
      <c r="S122" s="1447"/>
      <c r="T122" s="1447"/>
      <c r="U122" s="1448"/>
      <c r="V122" s="1447"/>
      <c r="W122" s="1447"/>
      <c r="X122" s="1447"/>
      <c r="Y122" s="1447"/>
      <c r="Z122" s="1447"/>
      <c r="AA122" s="1447"/>
      <c r="AB122" s="1447"/>
      <c r="AC122" s="1447"/>
      <c r="AD122" s="1447"/>
      <c r="AE122" s="1447"/>
      <c r="AF122" s="1447"/>
      <c r="AG122" s="1447"/>
      <c r="AH122" s="1447"/>
      <c r="AI122" s="1447"/>
      <c r="AJ122" s="1447"/>
      <c r="AK122" s="1447"/>
      <c r="AL122" s="1447"/>
      <c r="AM122" s="1447"/>
      <c r="AN122" s="1447"/>
      <c r="AO122" s="1447"/>
      <c r="AP122" s="1447"/>
      <c r="AQ122" s="1447"/>
      <c r="AR122" s="1447"/>
      <c r="AS122" s="1447"/>
      <c r="AT122" s="1447"/>
      <c r="AU122" s="1447"/>
      <c r="AV122" s="1447"/>
      <c r="AW122" s="1447"/>
      <c r="AX122" s="1447"/>
      <c r="AY122" s="1447"/>
      <c r="AZ122" s="1447"/>
      <c r="BA122" s="1447"/>
      <c r="BB122" s="1447"/>
    </row>
    <row r="123" spans="1:54" ht="19.5" customHeight="1">
      <c r="A123" s="1425" t="s">
        <v>186</v>
      </c>
      <c r="B123" s="1425"/>
      <c r="C123" s="1425"/>
      <c r="D123" s="1446" t="s">
        <v>187</v>
      </c>
      <c r="E123" s="1446"/>
      <c r="F123" s="1446"/>
      <c r="G123" s="1446"/>
      <c r="H123" s="1446"/>
      <c r="I123" s="1446"/>
      <c r="J123" s="1446"/>
      <c r="K123" s="1446"/>
      <c r="L123" s="1446"/>
      <c r="M123" s="1446"/>
      <c r="N123" s="1446"/>
      <c r="O123" s="1446"/>
      <c r="P123" s="1443">
        <v>108</v>
      </c>
      <c r="Q123" s="1443"/>
      <c r="R123" s="1447"/>
      <c r="S123" s="1447"/>
      <c r="T123" s="1447"/>
      <c r="U123" s="1448"/>
      <c r="V123" s="1447"/>
      <c r="W123" s="1447"/>
      <c r="X123" s="1447"/>
      <c r="Y123" s="1447"/>
      <c r="Z123" s="1447"/>
      <c r="AA123" s="1447"/>
      <c r="AB123" s="1447"/>
      <c r="AC123" s="1447"/>
      <c r="AD123" s="1447"/>
      <c r="AE123" s="1447"/>
      <c r="AF123" s="1447"/>
      <c r="AG123" s="1447"/>
      <c r="AH123" s="1447"/>
      <c r="AI123" s="1447"/>
      <c r="AJ123" s="1447"/>
      <c r="AK123" s="1447"/>
      <c r="AL123" s="1447"/>
      <c r="AM123" s="1447"/>
      <c r="AN123" s="1447"/>
      <c r="AO123" s="1447"/>
      <c r="AP123" s="1447"/>
      <c r="AQ123" s="1447"/>
      <c r="AR123" s="1447"/>
      <c r="AS123" s="1447"/>
      <c r="AT123" s="1447"/>
      <c r="AU123" s="1447"/>
      <c r="AV123" s="1447"/>
      <c r="AW123" s="1447"/>
      <c r="AX123" s="1447"/>
      <c r="AY123" s="1447"/>
      <c r="AZ123" s="1447"/>
      <c r="BA123" s="1447"/>
      <c r="BB123" s="1447"/>
    </row>
    <row r="124" spans="1:54" ht="19.5" customHeight="1">
      <c r="A124" s="1425" t="s">
        <v>188</v>
      </c>
      <c r="B124" s="1425"/>
      <c r="C124" s="1425"/>
      <c r="D124" s="1446" t="s">
        <v>189</v>
      </c>
      <c r="E124" s="1446"/>
      <c r="F124" s="1446"/>
      <c r="G124" s="1446"/>
      <c r="H124" s="1446"/>
      <c r="I124" s="1446"/>
      <c r="J124" s="1446"/>
      <c r="K124" s="1446"/>
      <c r="L124" s="1446"/>
      <c r="M124" s="1446"/>
      <c r="N124" s="1446"/>
      <c r="O124" s="1446"/>
      <c r="P124" s="1443">
        <v>109</v>
      </c>
      <c r="Q124" s="1443"/>
      <c r="R124" s="1447"/>
      <c r="S124" s="1447"/>
      <c r="T124" s="1447"/>
      <c r="U124" s="1448"/>
      <c r="V124" s="1447"/>
      <c r="W124" s="1447"/>
      <c r="X124" s="1447"/>
      <c r="Y124" s="1447"/>
      <c r="Z124" s="1447"/>
      <c r="AA124" s="1447"/>
      <c r="AB124" s="1447"/>
      <c r="AC124" s="1447"/>
      <c r="AD124" s="1447"/>
      <c r="AE124" s="1447"/>
      <c r="AF124" s="1447"/>
      <c r="AG124" s="1447"/>
      <c r="AH124" s="1447"/>
      <c r="AI124" s="1447"/>
      <c r="AJ124" s="1447"/>
      <c r="AK124" s="1447"/>
      <c r="AL124" s="1447"/>
      <c r="AM124" s="1447"/>
      <c r="AN124" s="1447"/>
      <c r="AO124" s="1447"/>
      <c r="AP124" s="1447"/>
      <c r="AQ124" s="1447"/>
      <c r="AR124" s="1447"/>
      <c r="AS124" s="1447"/>
      <c r="AT124" s="1447"/>
      <c r="AU124" s="1447"/>
      <c r="AV124" s="1447"/>
      <c r="AW124" s="1447"/>
      <c r="AX124" s="1447"/>
      <c r="AY124" s="1447"/>
      <c r="AZ124" s="1447"/>
      <c r="BA124" s="1447"/>
      <c r="BB124" s="1447"/>
    </row>
    <row r="125" spans="1:54" ht="19.5" customHeight="1" thickBot="1">
      <c r="A125" s="1424" t="s">
        <v>190</v>
      </c>
      <c r="B125" s="1424"/>
      <c r="C125" s="1424"/>
      <c r="D125" s="1450" t="s">
        <v>191</v>
      </c>
      <c r="E125" s="1450"/>
      <c r="F125" s="1450"/>
      <c r="G125" s="1450"/>
      <c r="H125" s="1450"/>
      <c r="I125" s="1450"/>
      <c r="J125" s="1450"/>
      <c r="K125" s="1450"/>
      <c r="L125" s="1450"/>
      <c r="M125" s="1450"/>
      <c r="N125" s="1450"/>
      <c r="O125" s="1450"/>
      <c r="P125" s="1443">
        <v>110</v>
      </c>
      <c r="Q125" s="1443"/>
      <c r="R125" s="1451"/>
      <c r="S125" s="1451"/>
      <c r="T125" s="1451"/>
      <c r="U125" s="1452"/>
      <c r="V125" s="1451"/>
      <c r="W125" s="1451"/>
      <c r="X125" s="1451"/>
      <c r="Y125" s="1451"/>
      <c r="Z125" s="1451"/>
      <c r="AA125" s="1451"/>
      <c r="AB125" s="1451"/>
      <c r="AC125" s="1451"/>
      <c r="AD125" s="1451"/>
      <c r="AE125" s="1451"/>
      <c r="AF125" s="1451"/>
      <c r="AG125" s="1451"/>
      <c r="AH125" s="1451"/>
      <c r="AI125" s="1451"/>
      <c r="AJ125" s="1451"/>
      <c r="AK125" s="1451"/>
      <c r="AL125" s="1451"/>
      <c r="AM125" s="1451"/>
      <c r="AN125" s="1451"/>
      <c r="AO125" s="1451"/>
      <c r="AP125" s="1451"/>
      <c r="AQ125" s="1451"/>
      <c r="AR125" s="1451"/>
      <c r="AS125" s="1451"/>
      <c r="AT125" s="1451"/>
      <c r="AU125" s="1451"/>
      <c r="AV125" s="1451"/>
      <c r="AW125" s="1451"/>
      <c r="AX125" s="1451"/>
      <c r="AY125" s="1451"/>
      <c r="AZ125" s="1451"/>
      <c r="BA125" s="1451"/>
      <c r="BB125" s="1451"/>
    </row>
    <row r="126" spans="1:54" ht="21.75" customHeight="1" thickBot="1">
      <c r="A126" s="1453" t="s">
        <v>192</v>
      </c>
      <c r="B126" s="1453"/>
      <c r="C126" s="1453"/>
      <c r="D126" s="1453"/>
      <c r="E126" s="1453"/>
      <c r="F126" s="1453"/>
      <c r="G126" s="1453"/>
      <c r="H126" s="1453"/>
      <c r="I126" s="1453"/>
      <c r="J126" s="1453"/>
      <c r="K126" s="1453"/>
      <c r="L126" s="1453"/>
      <c r="M126" s="1453"/>
      <c r="N126" s="1453"/>
      <c r="O126" s="1453"/>
      <c r="P126" s="1454">
        <v>111</v>
      </c>
      <c r="Q126" s="1454"/>
      <c r="R126" s="1468"/>
      <c r="S126" s="1468"/>
      <c r="T126" s="1468"/>
      <c r="U126" s="1469"/>
      <c r="V126" s="1468"/>
      <c r="W126" s="1468"/>
      <c r="X126" s="1468"/>
      <c r="Y126" s="1468"/>
      <c r="Z126" s="1468"/>
      <c r="AA126" s="1468"/>
      <c r="AB126" s="1468"/>
      <c r="AC126" s="1468"/>
      <c r="AD126" s="1468"/>
      <c r="AE126" s="1468"/>
      <c r="AF126" s="1468"/>
      <c r="AG126" s="1468"/>
      <c r="AH126" s="1468"/>
      <c r="AI126" s="1468"/>
      <c r="AJ126" s="1468"/>
      <c r="AK126" s="1468"/>
      <c r="AL126" s="1468"/>
      <c r="AM126" s="1468"/>
      <c r="AN126" s="1468"/>
      <c r="AO126" s="1468"/>
      <c r="AP126" s="1468"/>
      <c r="AQ126" s="1468"/>
      <c r="AR126" s="1468"/>
      <c r="AS126" s="1468"/>
      <c r="AT126" s="1468"/>
      <c r="AU126" s="1468"/>
      <c r="AV126" s="1468"/>
      <c r="AW126" s="1468"/>
      <c r="AX126" s="1468"/>
      <c r="AY126" s="1468"/>
      <c r="AZ126" s="1468"/>
      <c r="BA126" s="1468"/>
      <c r="BB126" s="1468"/>
    </row>
    <row r="127" spans="1:54" ht="25.5" customHeight="1">
      <c r="A127" s="1472" t="s">
        <v>193</v>
      </c>
      <c r="B127" s="1472"/>
      <c r="C127" s="1472"/>
      <c r="D127" s="1473" t="s">
        <v>194</v>
      </c>
      <c r="E127" s="1473"/>
      <c r="F127" s="1473"/>
      <c r="G127" s="1473"/>
      <c r="H127" s="1473"/>
      <c r="I127" s="1473"/>
      <c r="J127" s="1473"/>
      <c r="K127" s="1473"/>
      <c r="L127" s="1473"/>
      <c r="M127" s="1473"/>
      <c r="N127" s="1473"/>
      <c r="O127" s="1473"/>
      <c r="P127" s="1443">
        <v>112</v>
      </c>
      <c r="Q127" s="1443"/>
      <c r="R127" s="1461"/>
      <c r="S127" s="1461"/>
      <c r="T127" s="1461"/>
      <c r="U127" s="1462"/>
      <c r="V127" s="1461"/>
      <c r="W127" s="1461"/>
      <c r="X127" s="1461"/>
      <c r="Y127" s="1461"/>
      <c r="Z127" s="1461"/>
      <c r="AA127" s="1461"/>
      <c r="AB127" s="1461"/>
      <c r="AC127" s="1461"/>
      <c r="AD127" s="1461"/>
      <c r="AE127" s="1461"/>
      <c r="AF127" s="1461"/>
      <c r="AG127" s="1461"/>
      <c r="AH127" s="1461"/>
      <c r="AI127" s="1461"/>
      <c r="AJ127" s="1461"/>
      <c r="AK127" s="1461"/>
      <c r="AL127" s="1461"/>
      <c r="AM127" s="1461"/>
      <c r="AN127" s="1461"/>
      <c r="AO127" s="1461"/>
      <c r="AP127" s="1461"/>
      <c r="AQ127" s="1461"/>
      <c r="AR127" s="1461"/>
      <c r="AS127" s="1461"/>
      <c r="AT127" s="1461"/>
      <c r="AU127" s="1461"/>
      <c r="AV127" s="1461"/>
      <c r="AW127" s="1461"/>
      <c r="AX127" s="1461"/>
      <c r="AY127" s="1461"/>
      <c r="AZ127" s="1461"/>
      <c r="BA127" s="1461"/>
      <c r="BB127" s="1461"/>
    </row>
    <row r="128" spans="1:54" ht="25.5" customHeight="1">
      <c r="A128" s="1474" t="s">
        <v>195</v>
      </c>
      <c r="B128" s="1474"/>
      <c r="C128" s="1474"/>
      <c r="D128" s="1475" t="s">
        <v>196</v>
      </c>
      <c r="E128" s="1475"/>
      <c r="F128" s="1475"/>
      <c r="G128" s="1475"/>
      <c r="H128" s="1475"/>
      <c r="I128" s="1475"/>
      <c r="J128" s="1475"/>
      <c r="K128" s="1475"/>
      <c r="L128" s="1475"/>
      <c r="M128" s="1475"/>
      <c r="N128" s="1475"/>
      <c r="O128" s="1475"/>
      <c r="P128" s="1443">
        <v>113</v>
      </c>
      <c r="Q128" s="1443"/>
      <c r="R128" s="1447"/>
      <c r="S128" s="1447"/>
      <c r="T128" s="1447"/>
      <c r="U128" s="1448"/>
      <c r="V128" s="1447"/>
      <c r="W128" s="1447"/>
      <c r="X128" s="1447"/>
      <c r="Y128" s="1447"/>
      <c r="Z128" s="1447"/>
      <c r="AA128" s="1447"/>
      <c r="AB128" s="1447"/>
      <c r="AC128" s="1447"/>
      <c r="AD128" s="1447"/>
      <c r="AE128" s="1447"/>
      <c r="AF128" s="1447"/>
      <c r="AG128" s="1447"/>
      <c r="AH128" s="1447"/>
      <c r="AI128" s="1447"/>
      <c r="AJ128" s="1447"/>
      <c r="AK128" s="1447"/>
      <c r="AL128" s="1447"/>
      <c r="AM128" s="1447"/>
      <c r="AN128" s="1447"/>
      <c r="AO128" s="1447"/>
      <c r="AP128" s="1447"/>
      <c r="AQ128" s="1447"/>
      <c r="AR128" s="1447"/>
      <c r="AS128" s="1447"/>
      <c r="AT128" s="1447"/>
      <c r="AU128" s="1447"/>
      <c r="AV128" s="1447"/>
      <c r="AW128" s="1447"/>
      <c r="AX128" s="1447"/>
      <c r="AY128" s="1447"/>
      <c r="AZ128" s="1447"/>
      <c r="BA128" s="1447"/>
      <c r="BB128" s="1447"/>
    </row>
    <row r="129" spans="1:54" ht="25.5" customHeight="1">
      <c r="A129" s="1474" t="s">
        <v>197</v>
      </c>
      <c r="B129" s="1474"/>
      <c r="C129" s="1474"/>
      <c r="D129" s="1475" t="s">
        <v>198</v>
      </c>
      <c r="E129" s="1475"/>
      <c r="F129" s="1475"/>
      <c r="G129" s="1475"/>
      <c r="H129" s="1475"/>
      <c r="I129" s="1475"/>
      <c r="J129" s="1475"/>
      <c r="K129" s="1475"/>
      <c r="L129" s="1475"/>
      <c r="M129" s="1475"/>
      <c r="N129" s="1475"/>
      <c r="O129" s="1475"/>
      <c r="P129" s="1443">
        <v>114</v>
      </c>
      <c r="Q129" s="1443"/>
      <c r="R129" s="1447"/>
      <c r="S129" s="1447"/>
      <c r="T129" s="1447"/>
      <c r="U129" s="1448"/>
      <c r="V129" s="1447"/>
      <c r="W129" s="1447"/>
      <c r="X129" s="1447"/>
      <c r="Y129" s="1447"/>
      <c r="Z129" s="1447"/>
      <c r="AA129" s="1447"/>
      <c r="AB129" s="1447"/>
      <c r="AC129" s="1447"/>
      <c r="AD129" s="1447"/>
      <c r="AE129" s="1447"/>
      <c r="AF129" s="1447"/>
      <c r="AG129" s="1447"/>
      <c r="AH129" s="1447"/>
      <c r="AI129" s="1447"/>
      <c r="AJ129" s="1447"/>
      <c r="AK129" s="1447"/>
      <c r="AL129" s="1447"/>
      <c r="AM129" s="1447"/>
      <c r="AN129" s="1447"/>
      <c r="AO129" s="1447"/>
      <c r="AP129" s="1447"/>
      <c r="AQ129" s="1447"/>
      <c r="AR129" s="1447"/>
      <c r="AS129" s="1447"/>
      <c r="AT129" s="1447"/>
      <c r="AU129" s="1447"/>
      <c r="AV129" s="1447"/>
      <c r="AW129" s="1447"/>
      <c r="AX129" s="1447"/>
      <c r="AY129" s="1447"/>
      <c r="AZ129" s="1447"/>
      <c r="BA129" s="1447"/>
      <c r="BB129" s="1447"/>
    </row>
    <row r="130" spans="1:54" ht="25.5" customHeight="1">
      <c r="A130" s="1474" t="s">
        <v>199</v>
      </c>
      <c r="B130" s="1474"/>
      <c r="C130" s="1474"/>
      <c r="D130" s="1475" t="s">
        <v>200</v>
      </c>
      <c r="E130" s="1475"/>
      <c r="F130" s="1475"/>
      <c r="G130" s="1475"/>
      <c r="H130" s="1475"/>
      <c r="I130" s="1475"/>
      <c r="J130" s="1475"/>
      <c r="K130" s="1475"/>
      <c r="L130" s="1475"/>
      <c r="M130" s="1475"/>
      <c r="N130" s="1475"/>
      <c r="O130" s="1475"/>
      <c r="P130" s="1443">
        <v>115</v>
      </c>
      <c r="Q130" s="1443"/>
      <c r="R130" s="1447"/>
      <c r="S130" s="1447"/>
      <c r="T130" s="1447"/>
      <c r="U130" s="1448"/>
      <c r="V130" s="1447"/>
      <c r="W130" s="1447"/>
      <c r="X130" s="1447"/>
      <c r="Y130" s="1447"/>
      <c r="Z130" s="1447"/>
      <c r="AA130" s="1447"/>
      <c r="AB130" s="1447"/>
      <c r="AC130" s="1447"/>
      <c r="AD130" s="1447"/>
      <c r="AE130" s="1447"/>
      <c r="AF130" s="1447"/>
      <c r="AG130" s="1447"/>
      <c r="AH130" s="1447"/>
      <c r="AI130" s="1447"/>
      <c r="AJ130" s="1447"/>
      <c r="AK130" s="1447"/>
      <c r="AL130" s="1447"/>
      <c r="AM130" s="1447"/>
      <c r="AN130" s="1447"/>
      <c r="AO130" s="1447"/>
      <c r="AP130" s="1447"/>
      <c r="AQ130" s="1447"/>
      <c r="AR130" s="1447"/>
      <c r="AS130" s="1447"/>
      <c r="AT130" s="1447"/>
      <c r="AU130" s="1447"/>
      <c r="AV130" s="1447"/>
      <c r="AW130" s="1447"/>
      <c r="AX130" s="1447"/>
      <c r="AY130" s="1447"/>
      <c r="AZ130" s="1447"/>
      <c r="BA130" s="1447"/>
      <c r="BB130" s="1447"/>
    </row>
    <row r="131" spans="1:54" ht="25.5" customHeight="1">
      <c r="A131" s="1474" t="s">
        <v>201</v>
      </c>
      <c r="B131" s="1474"/>
      <c r="C131" s="1474"/>
      <c r="D131" s="1475" t="s">
        <v>202</v>
      </c>
      <c r="E131" s="1475"/>
      <c r="F131" s="1475"/>
      <c r="G131" s="1475"/>
      <c r="H131" s="1475"/>
      <c r="I131" s="1475"/>
      <c r="J131" s="1475"/>
      <c r="K131" s="1475"/>
      <c r="L131" s="1475"/>
      <c r="M131" s="1475"/>
      <c r="N131" s="1475"/>
      <c r="O131" s="1475"/>
      <c r="P131" s="1443">
        <v>116</v>
      </c>
      <c r="Q131" s="1443"/>
      <c r="R131" s="1447"/>
      <c r="S131" s="1447"/>
      <c r="T131" s="1447"/>
      <c r="U131" s="1448"/>
      <c r="V131" s="1447"/>
      <c r="W131" s="1447"/>
      <c r="X131" s="1447"/>
      <c r="Y131" s="1447"/>
      <c r="Z131" s="1447"/>
      <c r="AA131" s="1447"/>
      <c r="AB131" s="1447"/>
      <c r="AC131" s="1447"/>
      <c r="AD131" s="1447"/>
      <c r="AE131" s="1447"/>
      <c r="AF131" s="1447"/>
      <c r="AG131" s="1447"/>
      <c r="AH131" s="1447"/>
      <c r="AI131" s="1447"/>
      <c r="AJ131" s="1447"/>
      <c r="AK131" s="1447"/>
      <c r="AL131" s="1447"/>
      <c r="AM131" s="1447"/>
      <c r="AN131" s="1447"/>
      <c r="AO131" s="1447"/>
      <c r="AP131" s="1447"/>
      <c r="AQ131" s="1447"/>
      <c r="AR131" s="1447"/>
      <c r="AS131" s="1447"/>
      <c r="AT131" s="1447"/>
      <c r="AU131" s="1447"/>
      <c r="AV131" s="1447"/>
      <c r="AW131" s="1447"/>
      <c r="AX131" s="1447"/>
      <c r="AY131" s="1447"/>
      <c r="AZ131" s="1447"/>
      <c r="BA131" s="1447"/>
      <c r="BB131" s="1447"/>
    </row>
    <row r="132" spans="1:54" ht="25.5" customHeight="1">
      <c r="A132" s="1474" t="s">
        <v>203</v>
      </c>
      <c r="B132" s="1474"/>
      <c r="C132" s="1474"/>
      <c r="D132" s="1475" t="s">
        <v>204</v>
      </c>
      <c r="E132" s="1475"/>
      <c r="F132" s="1475"/>
      <c r="G132" s="1475"/>
      <c r="H132" s="1475"/>
      <c r="I132" s="1475"/>
      <c r="J132" s="1475"/>
      <c r="K132" s="1475"/>
      <c r="L132" s="1475"/>
      <c r="M132" s="1475"/>
      <c r="N132" s="1475"/>
      <c r="O132" s="1475"/>
      <c r="P132" s="1443">
        <v>117</v>
      </c>
      <c r="Q132" s="1443"/>
      <c r="R132" s="1447"/>
      <c r="S132" s="1447"/>
      <c r="T132" s="1447"/>
      <c r="U132" s="1448"/>
      <c r="V132" s="1447"/>
      <c r="W132" s="1447"/>
      <c r="X132" s="1447"/>
      <c r="Y132" s="1447"/>
      <c r="Z132" s="1447"/>
      <c r="AA132" s="1447"/>
      <c r="AB132" s="1447"/>
      <c r="AC132" s="1447"/>
      <c r="AD132" s="1447"/>
      <c r="AE132" s="1447"/>
      <c r="AF132" s="1447"/>
      <c r="AG132" s="1447"/>
      <c r="AH132" s="1447"/>
      <c r="AI132" s="1447"/>
      <c r="AJ132" s="1447"/>
      <c r="AK132" s="1447"/>
      <c r="AL132" s="1447"/>
      <c r="AM132" s="1447"/>
      <c r="AN132" s="1447"/>
      <c r="AO132" s="1447"/>
      <c r="AP132" s="1447"/>
      <c r="AQ132" s="1447"/>
      <c r="AR132" s="1447"/>
      <c r="AS132" s="1447"/>
      <c r="AT132" s="1447"/>
      <c r="AU132" s="1447"/>
      <c r="AV132" s="1447"/>
      <c r="AW132" s="1447"/>
      <c r="AX132" s="1447"/>
      <c r="AY132" s="1447"/>
      <c r="AZ132" s="1447"/>
      <c r="BA132" s="1447"/>
      <c r="BB132" s="1447"/>
    </row>
    <row r="133" spans="1:54" ht="40.5" customHeight="1">
      <c r="A133" s="1474" t="s">
        <v>205</v>
      </c>
      <c r="B133" s="1474"/>
      <c r="C133" s="1474"/>
      <c r="D133" s="1475" t="s">
        <v>206</v>
      </c>
      <c r="E133" s="1475"/>
      <c r="F133" s="1475"/>
      <c r="G133" s="1475"/>
      <c r="H133" s="1475"/>
      <c r="I133" s="1475"/>
      <c r="J133" s="1475"/>
      <c r="K133" s="1475"/>
      <c r="L133" s="1475"/>
      <c r="M133" s="1475"/>
      <c r="N133" s="1475"/>
      <c r="O133" s="1475"/>
      <c r="P133" s="1443">
        <v>118</v>
      </c>
      <c r="Q133" s="1443"/>
      <c r="R133" s="1447"/>
      <c r="S133" s="1447"/>
      <c r="T133" s="1447"/>
      <c r="U133" s="1448"/>
      <c r="V133" s="1447"/>
      <c r="W133" s="1447"/>
      <c r="X133" s="1447"/>
      <c r="Y133" s="1447"/>
      <c r="Z133" s="1447"/>
      <c r="AA133" s="1447"/>
      <c r="AB133" s="1447"/>
      <c r="AC133" s="1447"/>
      <c r="AD133" s="1447"/>
      <c r="AE133" s="1447"/>
      <c r="AF133" s="1447"/>
      <c r="AG133" s="1447"/>
      <c r="AH133" s="1447"/>
      <c r="AI133" s="1447"/>
      <c r="AJ133" s="1447"/>
      <c r="AK133" s="1447"/>
      <c r="AL133" s="1447"/>
      <c r="AM133" s="1447"/>
      <c r="AN133" s="1447"/>
      <c r="AO133" s="1447"/>
      <c r="AP133" s="1447"/>
      <c r="AQ133" s="1447"/>
      <c r="AR133" s="1447"/>
      <c r="AS133" s="1447"/>
      <c r="AT133" s="1447"/>
      <c r="AU133" s="1447"/>
      <c r="AV133" s="1447"/>
      <c r="AW133" s="1447"/>
      <c r="AX133" s="1447"/>
      <c r="AY133" s="1447"/>
      <c r="AZ133" s="1447"/>
      <c r="BA133" s="1447"/>
      <c r="BB133" s="1447"/>
    </row>
    <row r="134" spans="1:54" ht="40.5" customHeight="1">
      <c r="A134" s="1474" t="s">
        <v>207</v>
      </c>
      <c r="B134" s="1474"/>
      <c r="C134" s="1474"/>
      <c r="D134" s="1475" t="s">
        <v>208</v>
      </c>
      <c r="E134" s="1475"/>
      <c r="F134" s="1475"/>
      <c r="G134" s="1475"/>
      <c r="H134" s="1475"/>
      <c r="I134" s="1475"/>
      <c r="J134" s="1475"/>
      <c r="K134" s="1475"/>
      <c r="L134" s="1475"/>
      <c r="M134" s="1475"/>
      <c r="N134" s="1475"/>
      <c r="O134" s="1475"/>
      <c r="P134" s="1443">
        <v>119</v>
      </c>
      <c r="Q134" s="1443"/>
      <c r="R134" s="1447"/>
      <c r="S134" s="1447"/>
      <c r="T134" s="1447"/>
      <c r="U134" s="1448"/>
      <c r="V134" s="1447"/>
      <c r="W134" s="1447"/>
      <c r="X134" s="1447"/>
      <c r="Y134" s="1447"/>
      <c r="Z134" s="1447"/>
      <c r="AA134" s="1447"/>
      <c r="AB134" s="1447"/>
      <c r="AC134" s="1447"/>
      <c r="AD134" s="1447"/>
      <c r="AE134" s="1447"/>
      <c r="AF134" s="1447"/>
      <c r="AG134" s="1447"/>
      <c r="AH134" s="1447"/>
      <c r="AI134" s="1447"/>
      <c r="AJ134" s="1447"/>
      <c r="AK134" s="1447"/>
      <c r="AL134" s="1447"/>
      <c r="AM134" s="1447"/>
      <c r="AN134" s="1447"/>
      <c r="AO134" s="1447"/>
      <c r="AP134" s="1447"/>
      <c r="AQ134" s="1447"/>
      <c r="AR134" s="1447"/>
      <c r="AS134" s="1447"/>
      <c r="AT134" s="1447"/>
      <c r="AU134" s="1447"/>
      <c r="AV134" s="1447"/>
      <c r="AW134" s="1447"/>
      <c r="AX134" s="1447"/>
      <c r="AY134" s="1447"/>
      <c r="AZ134" s="1447"/>
      <c r="BA134" s="1447"/>
      <c r="BB134" s="1447"/>
    </row>
    <row r="135" spans="1:54" ht="26.25" customHeight="1" thickBot="1">
      <c r="A135" s="1426" t="s">
        <v>209</v>
      </c>
      <c r="B135" s="1426"/>
      <c r="C135" s="1426"/>
      <c r="D135" s="1476" t="s">
        <v>210</v>
      </c>
      <c r="E135" s="1476"/>
      <c r="F135" s="1476"/>
      <c r="G135" s="1476"/>
      <c r="H135" s="1476"/>
      <c r="I135" s="1476"/>
      <c r="J135" s="1476"/>
      <c r="K135" s="1476"/>
      <c r="L135" s="1476"/>
      <c r="M135" s="1476"/>
      <c r="N135" s="1476"/>
      <c r="O135" s="1476"/>
      <c r="P135" s="1443">
        <v>120</v>
      </c>
      <c r="Q135" s="1443"/>
      <c r="R135" s="1451"/>
      <c r="S135" s="1451"/>
      <c r="T135" s="1451"/>
      <c r="U135" s="1452"/>
      <c r="V135" s="1451"/>
      <c r="W135" s="1451"/>
      <c r="X135" s="1451"/>
      <c r="Y135" s="1451"/>
      <c r="Z135" s="1451"/>
      <c r="AA135" s="1451"/>
      <c r="AB135" s="1451"/>
      <c r="AC135" s="1451"/>
      <c r="AD135" s="1451"/>
      <c r="AE135" s="1451"/>
      <c r="AF135" s="1451"/>
      <c r="AG135" s="1451"/>
      <c r="AH135" s="1451"/>
      <c r="AI135" s="1451"/>
      <c r="AJ135" s="1451"/>
      <c r="AK135" s="1451"/>
      <c r="AL135" s="1451"/>
      <c r="AM135" s="1451"/>
      <c r="AN135" s="1451"/>
      <c r="AO135" s="1451"/>
      <c r="AP135" s="1451"/>
      <c r="AQ135" s="1451"/>
      <c r="AR135" s="1451"/>
      <c r="AS135" s="1451"/>
      <c r="AT135" s="1451"/>
      <c r="AU135" s="1451"/>
      <c r="AV135" s="1451"/>
      <c r="AW135" s="1451"/>
      <c r="AX135" s="1451"/>
      <c r="AY135" s="1451"/>
      <c r="AZ135" s="1451"/>
      <c r="BA135" s="1451"/>
      <c r="BB135" s="1451"/>
    </row>
    <row r="136" spans="1:54" ht="30" customHeight="1" thickBot="1">
      <c r="A136" s="1465" t="s">
        <v>211</v>
      </c>
      <c r="B136" s="1466"/>
      <c r="C136" s="1466"/>
      <c r="D136" s="1466"/>
      <c r="E136" s="1466"/>
      <c r="F136" s="1466"/>
      <c r="G136" s="1466"/>
      <c r="H136" s="1466"/>
      <c r="I136" s="1466"/>
      <c r="J136" s="1466"/>
      <c r="K136" s="1466"/>
      <c r="L136" s="1466"/>
      <c r="M136" s="1466"/>
      <c r="N136" s="1466"/>
      <c r="O136" s="1467"/>
      <c r="P136" s="1454">
        <v>121</v>
      </c>
      <c r="Q136" s="1454"/>
      <c r="R136" s="1468"/>
      <c r="S136" s="1468"/>
      <c r="T136" s="1468"/>
      <c r="U136" s="1469"/>
      <c r="V136" s="1468"/>
      <c r="W136" s="1468"/>
      <c r="X136" s="1468"/>
      <c r="Y136" s="1468"/>
      <c r="Z136" s="1468"/>
      <c r="AA136" s="1468"/>
      <c r="AB136" s="1468"/>
      <c r="AC136" s="1468"/>
      <c r="AD136" s="1468"/>
      <c r="AE136" s="1468"/>
      <c r="AF136" s="1468"/>
      <c r="AG136" s="1468"/>
      <c r="AH136" s="1468"/>
      <c r="AI136" s="1468"/>
      <c r="AJ136" s="1468"/>
      <c r="AK136" s="1468"/>
      <c r="AL136" s="1468"/>
      <c r="AM136" s="1468"/>
      <c r="AN136" s="1468"/>
      <c r="AO136" s="1468"/>
      <c r="AP136" s="1468"/>
      <c r="AQ136" s="1468"/>
      <c r="AR136" s="1468"/>
      <c r="AS136" s="1468"/>
      <c r="AT136" s="1468"/>
      <c r="AU136" s="1468"/>
      <c r="AV136" s="1468"/>
      <c r="AW136" s="1468"/>
      <c r="AX136" s="1468"/>
      <c r="AY136" s="1468"/>
      <c r="AZ136" s="1468"/>
      <c r="BA136" s="1468"/>
      <c r="BB136" s="1468"/>
    </row>
    <row r="137" spans="1:54" ht="19.5" customHeight="1">
      <c r="A137" s="1436" t="s">
        <v>212</v>
      </c>
      <c r="B137" s="1436"/>
      <c r="C137" s="1436"/>
      <c r="D137" s="1473" t="s">
        <v>213</v>
      </c>
      <c r="E137" s="1473"/>
      <c r="F137" s="1473"/>
      <c r="G137" s="1473"/>
      <c r="H137" s="1473"/>
      <c r="I137" s="1473"/>
      <c r="J137" s="1473"/>
      <c r="K137" s="1473"/>
      <c r="L137" s="1473"/>
      <c r="M137" s="1473"/>
      <c r="N137" s="1473"/>
      <c r="O137" s="1473"/>
      <c r="P137" s="1443">
        <v>122</v>
      </c>
      <c r="Q137" s="1443"/>
      <c r="R137" s="1461"/>
      <c r="S137" s="1461"/>
      <c r="T137" s="1461"/>
      <c r="U137" s="1462"/>
      <c r="V137" s="1461"/>
      <c r="W137" s="1461"/>
      <c r="X137" s="1461"/>
      <c r="Y137" s="1461"/>
      <c r="Z137" s="1461"/>
      <c r="AA137" s="1461"/>
      <c r="AB137" s="1461"/>
      <c r="AC137" s="1461"/>
      <c r="AD137" s="1461"/>
      <c r="AE137" s="1461"/>
      <c r="AF137" s="1461"/>
      <c r="AG137" s="1461"/>
      <c r="AH137" s="1461"/>
      <c r="AI137" s="1461"/>
      <c r="AJ137" s="1461"/>
      <c r="AK137" s="1461"/>
      <c r="AL137" s="1461"/>
      <c r="AM137" s="1461"/>
      <c r="AN137" s="1461"/>
      <c r="AO137" s="1461"/>
      <c r="AP137" s="1461"/>
      <c r="AQ137" s="1461"/>
      <c r="AR137" s="1461"/>
      <c r="AS137" s="1461"/>
      <c r="AT137" s="1461"/>
      <c r="AU137" s="1461"/>
      <c r="AV137" s="1461"/>
      <c r="AW137" s="1461"/>
      <c r="AX137" s="1461"/>
      <c r="AY137" s="1461"/>
      <c r="AZ137" s="1461"/>
      <c r="BA137" s="1461"/>
      <c r="BB137" s="1461"/>
    </row>
    <row r="138" spans="1:54" ht="19.5" customHeight="1">
      <c r="A138" s="1477" t="s">
        <v>214</v>
      </c>
      <c r="B138" s="1477"/>
      <c r="C138" s="1477"/>
      <c r="D138" s="1475" t="s">
        <v>215</v>
      </c>
      <c r="E138" s="1475"/>
      <c r="F138" s="1475"/>
      <c r="G138" s="1475"/>
      <c r="H138" s="1475"/>
      <c r="I138" s="1475"/>
      <c r="J138" s="1475"/>
      <c r="K138" s="1475"/>
      <c r="L138" s="1475"/>
      <c r="M138" s="1475"/>
      <c r="N138" s="1475"/>
      <c r="O138" s="1475"/>
      <c r="P138" s="1443">
        <v>123</v>
      </c>
      <c r="Q138" s="1443"/>
      <c r="R138" s="1447"/>
      <c r="S138" s="1447"/>
      <c r="T138" s="1447"/>
      <c r="U138" s="1448"/>
      <c r="V138" s="1447"/>
      <c r="W138" s="1447"/>
      <c r="X138" s="1447"/>
      <c r="Y138" s="1447"/>
      <c r="Z138" s="1447"/>
      <c r="AA138" s="1447"/>
      <c r="AB138" s="1447"/>
      <c r="AC138" s="1447"/>
      <c r="AD138" s="1447"/>
      <c r="AE138" s="1447"/>
      <c r="AF138" s="1447"/>
      <c r="AG138" s="1447"/>
      <c r="AH138" s="1447"/>
      <c r="AI138" s="1447"/>
      <c r="AJ138" s="1447"/>
      <c r="AK138" s="1447"/>
      <c r="AL138" s="1447"/>
      <c r="AM138" s="1447"/>
      <c r="AN138" s="1447"/>
      <c r="AO138" s="1447"/>
      <c r="AP138" s="1447"/>
      <c r="AQ138" s="1447"/>
      <c r="AR138" s="1447"/>
      <c r="AS138" s="1447"/>
      <c r="AT138" s="1447"/>
      <c r="AU138" s="1447"/>
      <c r="AV138" s="1447"/>
      <c r="AW138" s="1447"/>
      <c r="AX138" s="1447"/>
      <c r="AY138" s="1447"/>
      <c r="AZ138" s="1447"/>
      <c r="BA138" s="1447"/>
      <c r="BB138" s="1447"/>
    </row>
    <row r="139" spans="1:54" ht="19.5" customHeight="1">
      <c r="A139" s="1477" t="s">
        <v>216</v>
      </c>
      <c r="B139" s="1477"/>
      <c r="C139" s="1477"/>
      <c r="D139" s="1475" t="s">
        <v>139</v>
      </c>
      <c r="E139" s="1475"/>
      <c r="F139" s="1475"/>
      <c r="G139" s="1475"/>
      <c r="H139" s="1475"/>
      <c r="I139" s="1475"/>
      <c r="J139" s="1475"/>
      <c r="K139" s="1475"/>
      <c r="L139" s="1475"/>
      <c r="M139" s="1475"/>
      <c r="N139" s="1475"/>
      <c r="O139" s="1475"/>
      <c r="P139" s="1443">
        <v>124</v>
      </c>
      <c r="Q139" s="1443"/>
      <c r="R139" s="1447"/>
      <c r="S139" s="1447"/>
      <c r="T139" s="1447"/>
      <c r="U139" s="1448"/>
      <c r="V139" s="1447"/>
      <c r="W139" s="1447"/>
      <c r="X139" s="1447"/>
      <c r="Y139" s="1447"/>
      <c r="Z139" s="1447"/>
      <c r="AA139" s="1447"/>
      <c r="AB139" s="1447"/>
      <c r="AC139" s="1447"/>
      <c r="AD139" s="1447"/>
      <c r="AE139" s="1447"/>
      <c r="AF139" s="1447"/>
      <c r="AG139" s="1447"/>
      <c r="AH139" s="1447"/>
      <c r="AI139" s="1447"/>
      <c r="AJ139" s="1447"/>
      <c r="AK139" s="1447"/>
      <c r="AL139" s="1447"/>
      <c r="AM139" s="1447"/>
      <c r="AN139" s="1447"/>
      <c r="AO139" s="1447"/>
      <c r="AP139" s="1447"/>
      <c r="AQ139" s="1447"/>
      <c r="AR139" s="1447"/>
      <c r="AS139" s="1447"/>
      <c r="AT139" s="1447"/>
      <c r="AU139" s="1447"/>
      <c r="AV139" s="1447"/>
      <c r="AW139" s="1447"/>
      <c r="AX139" s="1447"/>
      <c r="AY139" s="1447"/>
      <c r="AZ139" s="1447"/>
      <c r="BA139" s="1447"/>
      <c r="BB139" s="1447"/>
    </row>
    <row r="140" spans="1:54" ht="19.5" customHeight="1">
      <c r="A140" s="1474" t="s">
        <v>217</v>
      </c>
      <c r="B140" s="1474"/>
      <c r="C140" s="1474"/>
      <c r="D140" s="1475" t="s">
        <v>140</v>
      </c>
      <c r="E140" s="1475"/>
      <c r="F140" s="1475"/>
      <c r="G140" s="1475"/>
      <c r="H140" s="1475"/>
      <c r="I140" s="1475"/>
      <c r="J140" s="1475"/>
      <c r="K140" s="1475"/>
      <c r="L140" s="1475"/>
      <c r="M140" s="1475"/>
      <c r="N140" s="1475"/>
      <c r="O140" s="1475"/>
      <c r="P140" s="1443">
        <v>125</v>
      </c>
      <c r="Q140" s="1443"/>
      <c r="R140" s="1447"/>
      <c r="S140" s="1447"/>
      <c r="T140" s="1447"/>
      <c r="U140" s="1448"/>
      <c r="V140" s="1447"/>
      <c r="W140" s="1447"/>
      <c r="X140" s="1447"/>
      <c r="Y140" s="1447"/>
      <c r="Z140" s="1447"/>
      <c r="AA140" s="1447"/>
      <c r="AB140" s="1447"/>
      <c r="AC140" s="1447"/>
      <c r="AD140" s="1447"/>
      <c r="AE140" s="1447"/>
      <c r="AF140" s="1447"/>
      <c r="AG140" s="1447"/>
      <c r="AH140" s="1447"/>
      <c r="AI140" s="1447"/>
      <c r="AJ140" s="1447"/>
      <c r="AK140" s="1447"/>
      <c r="AL140" s="1447"/>
      <c r="AM140" s="1447"/>
      <c r="AN140" s="1447"/>
      <c r="AO140" s="1447"/>
      <c r="AP140" s="1447"/>
      <c r="AQ140" s="1447"/>
      <c r="AR140" s="1447"/>
      <c r="AS140" s="1447"/>
      <c r="AT140" s="1447"/>
      <c r="AU140" s="1447"/>
      <c r="AV140" s="1447"/>
      <c r="AW140" s="1447"/>
      <c r="AX140" s="1447"/>
      <c r="AY140" s="1447"/>
      <c r="AZ140" s="1447"/>
      <c r="BA140" s="1447"/>
      <c r="BB140" s="1447"/>
    </row>
    <row r="141" spans="1:54" ht="19.5" customHeight="1">
      <c r="A141" s="1474" t="s">
        <v>218</v>
      </c>
      <c r="B141" s="1474"/>
      <c r="C141" s="1474"/>
      <c r="D141" s="1475" t="s">
        <v>141</v>
      </c>
      <c r="E141" s="1475"/>
      <c r="F141" s="1475"/>
      <c r="G141" s="1475"/>
      <c r="H141" s="1475"/>
      <c r="I141" s="1475"/>
      <c r="J141" s="1475"/>
      <c r="K141" s="1475"/>
      <c r="L141" s="1475"/>
      <c r="M141" s="1475"/>
      <c r="N141" s="1475"/>
      <c r="O141" s="1475"/>
      <c r="P141" s="1443">
        <v>126</v>
      </c>
      <c r="Q141" s="1443"/>
      <c r="R141" s="1447"/>
      <c r="S141" s="1447"/>
      <c r="T141" s="1447"/>
      <c r="U141" s="1448"/>
      <c r="V141" s="1447"/>
      <c r="W141" s="1447"/>
      <c r="X141" s="1447"/>
      <c r="Y141" s="1447"/>
      <c r="Z141" s="1447"/>
      <c r="AA141" s="1447"/>
      <c r="AB141" s="1447"/>
      <c r="AC141" s="1447"/>
      <c r="AD141" s="1447"/>
      <c r="AE141" s="1447"/>
      <c r="AF141" s="1447"/>
      <c r="AG141" s="1447"/>
      <c r="AH141" s="1447"/>
      <c r="AI141" s="1447"/>
      <c r="AJ141" s="1447"/>
      <c r="AK141" s="1447"/>
      <c r="AL141" s="1447"/>
      <c r="AM141" s="1447"/>
      <c r="AN141" s="1447"/>
      <c r="AO141" s="1447"/>
      <c r="AP141" s="1447"/>
      <c r="AQ141" s="1447"/>
      <c r="AR141" s="1447"/>
      <c r="AS141" s="1447"/>
      <c r="AT141" s="1447"/>
      <c r="AU141" s="1447"/>
      <c r="AV141" s="1447"/>
      <c r="AW141" s="1447"/>
      <c r="AX141" s="1447"/>
      <c r="AY141" s="1447"/>
      <c r="AZ141" s="1447"/>
      <c r="BA141" s="1447"/>
      <c r="BB141" s="1447"/>
    </row>
    <row r="142" spans="1:54" ht="19.5" customHeight="1">
      <c r="A142" s="1474" t="s">
        <v>219</v>
      </c>
      <c r="B142" s="1474"/>
      <c r="C142" s="1474"/>
      <c r="D142" s="1475" t="s">
        <v>220</v>
      </c>
      <c r="E142" s="1475"/>
      <c r="F142" s="1475"/>
      <c r="G142" s="1475"/>
      <c r="H142" s="1475"/>
      <c r="I142" s="1475"/>
      <c r="J142" s="1475"/>
      <c r="K142" s="1475"/>
      <c r="L142" s="1475"/>
      <c r="M142" s="1475"/>
      <c r="N142" s="1475"/>
      <c r="O142" s="1475"/>
      <c r="P142" s="1443">
        <v>127</v>
      </c>
      <c r="Q142" s="1443"/>
      <c r="R142" s="1447"/>
      <c r="S142" s="1447"/>
      <c r="T142" s="1447"/>
      <c r="U142" s="1448"/>
      <c r="V142" s="1447"/>
      <c r="W142" s="1447"/>
      <c r="X142" s="1447"/>
      <c r="Y142" s="1447"/>
      <c r="Z142" s="1447"/>
      <c r="AA142" s="1447"/>
      <c r="AB142" s="1447"/>
      <c r="AC142" s="1447"/>
      <c r="AD142" s="1447"/>
      <c r="AE142" s="1447"/>
      <c r="AF142" s="1447"/>
      <c r="AG142" s="1447"/>
      <c r="AH142" s="1447"/>
      <c r="AI142" s="1447"/>
      <c r="AJ142" s="1447"/>
      <c r="AK142" s="1447"/>
      <c r="AL142" s="1447"/>
      <c r="AM142" s="1447"/>
      <c r="AN142" s="1447"/>
      <c r="AO142" s="1447"/>
      <c r="AP142" s="1447"/>
      <c r="AQ142" s="1447"/>
      <c r="AR142" s="1447"/>
      <c r="AS142" s="1447"/>
      <c r="AT142" s="1447"/>
      <c r="AU142" s="1447"/>
      <c r="AV142" s="1447"/>
      <c r="AW142" s="1447"/>
      <c r="AX142" s="1447"/>
      <c r="AY142" s="1447"/>
      <c r="AZ142" s="1447"/>
      <c r="BA142" s="1447"/>
      <c r="BB142" s="1447"/>
    </row>
    <row r="143" spans="1:54" ht="19.5" customHeight="1">
      <c r="A143" s="1474" t="s">
        <v>221</v>
      </c>
      <c r="B143" s="1474"/>
      <c r="C143" s="1474"/>
      <c r="D143" s="1475" t="s">
        <v>222</v>
      </c>
      <c r="E143" s="1475"/>
      <c r="F143" s="1475"/>
      <c r="G143" s="1475"/>
      <c r="H143" s="1475"/>
      <c r="I143" s="1475"/>
      <c r="J143" s="1475"/>
      <c r="K143" s="1475"/>
      <c r="L143" s="1475"/>
      <c r="M143" s="1475"/>
      <c r="N143" s="1475"/>
      <c r="O143" s="1475"/>
      <c r="P143" s="1443">
        <v>128</v>
      </c>
      <c r="Q143" s="1443"/>
      <c r="R143" s="1447"/>
      <c r="S143" s="1447"/>
      <c r="T143" s="1447"/>
      <c r="U143" s="1448"/>
      <c r="V143" s="1447"/>
      <c r="W143" s="1447"/>
      <c r="X143" s="1447"/>
      <c r="Y143" s="1447"/>
      <c r="Z143" s="1447"/>
      <c r="AA143" s="1447"/>
      <c r="AB143" s="1447"/>
      <c r="AC143" s="1447"/>
      <c r="AD143" s="1447"/>
      <c r="AE143" s="1447"/>
      <c r="AF143" s="1447"/>
      <c r="AG143" s="1447"/>
      <c r="AH143" s="1447"/>
      <c r="AI143" s="1447"/>
      <c r="AJ143" s="1447"/>
      <c r="AK143" s="1447"/>
      <c r="AL143" s="1447"/>
      <c r="AM143" s="1447"/>
      <c r="AN143" s="1447"/>
      <c r="AO143" s="1447"/>
      <c r="AP143" s="1447"/>
      <c r="AQ143" s="1447"/>
      <c r="AR143" s="1447"/>
      <c r="AS143" s="1447"/>
      <c r="AT143" s="1447"/>
      <c r="AU143" s="1447"/>
      <c r="AV143" s="1447"/>
      <c r="AW143" s="1447"/>
      <c r="AX143" s="1447"/>
      <c r="AY143" s="1447"/>
      <c r="AZ143" s="1447"/>
      <c r="BA143" s="1447"/>
      <c r="BB143" s="1447"/>
    </row>
    <row r="144" spans="1:54" ht="19.5" customHeight="1">
      <c r="A144" s="1477" t="s">
        <v>223</v>
      </c>
      <c r="B144" s="1477"/>
      <c r="C144" s="1477"/>
      <c r="D144" s="1475" t="s">
        <v>224</v>
      </c>
      <c r="E144" s="1475"/>
      <c r="F144" s="1475"/>
      <c r="G144" s="1475"/>
      <c r="H144" s="1475"/>
      <c r="I144" s="1475"/>
      <c r="J144" s="1475"/>
      <c r="K144" s="1475"/>
      <c r="L144" s="1475"/>
      <c r="M144" s="1475"/>
      <c r="N144" s="1475"/>
      <c r="O144" s="1475"/>
      <c r="P144" s="1443">
        <v>129</v>
      </c>
      <c r="Q144" s="1443"/>
      <c r="R144" s="1447"/>
      <c r="S144" s="1447"/>
      <c r="T144" s="1447"/>
      <c r="U144" s="1448"/>
      <c r="V144" s="1447"/>
      <c r="W144" s="1447"/>
      <c r="X144" s="1447"/>
      <c r="Y144" s="1447"/>
      <c r="Z144" s="1447"/>
      <c r="AA144" s="1447"/>
      <c r="AB144" s="1447"/>
      <c r="AC144" s="1447"/>
      <c r="AD144" s="1447"/>
      <c r="AE144" s="1447"/>
      <c r="AF144" s="1447"/>
      <c r="AG144" s="1447"/>
      <c r="AH144" s="1447"/>
      <c r="AI144" s="1447"/>
      <c r="AJ144" s="1447"/>
      <c r="AK144" s="1447"/>
      <c r="AL144" s="1447"/>
      <c r="AM144" s="1447"/>
      <c r="AN144" s="1447"/>
      <c r="AO144" s="1447"/>
      <c r="AP144" s="1447"/>
      <c r="AQ144" s="1447"/>
      <c r="AR144" s="1447"/>
      <c r="AS144" s="1447"/>
      <c r="AT144" s="1447"/>
      <c r="AU144" s="1447"/>
      <c r="AV144" s="1447"/>
      <c r="AW144" s="1447"/>
      <c r="AX144" s="1447"/>
      <c r="AY144" s="1447"/>
      <c r="AZ144" s="1447"/>
      <c r="BA144" s="1447"/>
      <c r="BB144" s="1447"/>
    </row>
    <row r="145" spans="1:54" ht="19.5" customHeight="1">
      <c r="A145" s="1474" t="s">
        <v>225</v>
      </c>
      <c r="B145" s="1474"/>
      <c r="C145" s="1474"/>
      <c r="D145" s="1475" t="s">
        <v>116</v>
      </c>
      <c r="E145" s="1475"/>
      <c r="F145" s="1475"/>
      <c r="G145" s="1475"/>
      <c r="H145" s="1475"/>
      <c r="I145" s="1475"/>
      <c r="J145" s="1475"/>
      <c r="K145" s="1475"/>
      <c r="L145" s="1475"/>
      <c r="M145" s="1475"/>
      <c r="N145" s="1475"/>
      <c r="O145" s="1475"/>
      <c r="P145" s="1443">
        <v>130</v>
      </c>
      <c r="Q145" s="1443"/>
      <c r="R145" s="1447"/>
      <c r="S145" s="1447"/>
      <c r="T145" s="1447"/>
      <c r="U145" s="1448"/>
      <c r="V145" s="1447"/>
      <c r="W145" s="1447"/>
      <c r="X145" s="1447"/>
      <c r="Y145" s="1447"/>
      <c r="Z145" s="1447"/>
      <c r="AA145" s="1447"/>
      <c r="AB145" s="1447"/>
      <c r="AC145" s="1447"/>
      <c r="AD145" s="1447"/>
      <c r="AE145" s="1447"/>
      <c r="AF145" s="1447"/>
      <c r="AG145" s="1447"/>
      <c r="AH145" s="1447"/>
      <c r="AI145" s="1447"/>
      <c r="AJ145" s="1447"/>
      <c r="AK145" s="1447"/>
      <c r="AL145" s="1447"/>
      <c r="AM145" s="1447"/>
      <c r="AN145" s="1447"/>
      <c r="AO145" s="1447"/>
      <c r="AP145" s="1447"/>
      <c r="AQ145" s="1447"/>
      <c r="AR145" s="1447"/>
      <c r="AS145" s="1447"/>
      <c r="AT145" s="1447"/>
      <c r="AU145" s="1447"/>
      <c r="AV145" s="1447"/>
      <c r="AW145" s="1447"/>
      <c r="AX145" s="1447"/>
      <c r="AY145" s="1447"/>
      <c r="AZ145" s="1447"/>
      <c r="BA145" s="1447"/>
      <c r="BB145" s="1447"/>
    </row>
    <row r="146" spans="1:54" ht="19.5" customHeight="1" thickBot="1">
      <c r="A146" s="1478" t="s">
        <v>226</v>
      </c>
      <c r="B146" s="1478"/>
      <c r="C146" s="1478"/>
      <c r="D146" s="1476" t="s">
        <v>145</v>
      </c>
      <c r="E146" s="1476"/>
      <c r="F146" s="1476"/>
      <c r="G146" s="1476"/>
      <c r="H146" s="1476"/>
      <c r="I146" s="1476"/>
      <c r="J146" s="1476"/>
      <c r="K146" s="1476"/>
      <c r="L146" s="1476"/>
      <c r="M146" s="1476"/>
      <c r="N146" s="1476"/>
      <c r="O146" s="1476"/>
      <c r="P146" s="1443">
        <v>131</v>
      </c>
      <c r="Q146" s="1443"/>
      <c r="R146" s="1451"/>
      <c r="S146" s="1451"/>
      <c r="T146" s="1451"/>
      <c r="U146" s="1452"/>
      <c r="V146" s="1451"/>
      <c r="W146" s="1451"/>
      <c r="X146" s="1451"/>
      <c r="Y146" s="1451"/>
      <c r="Z146" s="1451"/>
      <c r="AA146" s="1451"/>
      <c r="AB146" s="1451"/>
      <c r="AC146" s="1451"/>
      <c r="AD146" s="1451"/>
      <c r="AE146" s="1451"/>
      <c r="AF146" s="1451"/>
      <c r="AG146" s="1451"/>
      <c r="AH146" s="1451"/>
      <c r="AI146" s="1451"/>
      <c r="AJ146" s="1451"/>
      <c r="AK146" s="1451"/>
      <c r="AL146" s="1451"/>
      <c r="AM146" s="1451"/>
      <c r="AN146" s="1451"/>
      <c r="AO146" s="1451"/>
      <c r="AP146" s="1451"/>
      <c r="AQ146" s="1451"/>
      <c r="AR146" s="1451"/>
      <c r="AS146" s="1451"/>
      <c r="AT146" s="1451"/>
      <c r="AU146" s="1451"/>
      <c r="AV146" s="1451"/>
      <c r="AW146" s="1451"/>
      <c r="AX146" s="1451"/>
      <c r="AY146" s="1451"/>
      <c r="AZ146" s="1451"/>
      <c r="BA146" s="1451"/>
      <c r="BB146" s="1451"/>
    </row>
    <row r="147" spans="1:54" ht="21.75" customHeight="1" thickBot="1">
      <c r="A147" s="1453" t="s">
        <v>227</v>
      </c>
      <c r="B147" s="1453"/>
      <c r="C147" s="1453"/>
      <c r="D147" s="1453"/>
      <c r="E147" s="1453"/>
      <c r="F147" s="1453"/>
      <c r="G147" s="1453"/>
      <c r="H147" s="1453"/>
      <c r="I147" s="1453"/>
      <c r="J147" s="1453"/>
      <c r="K147" s="1453"/>
      <c r="L147" s="1453"/>
      <c r="M147" s="1453"/>
      <c r="N147" s="1453"/>
      <c r="O147" s="1453"/>
      <c r="P147" s="1454">
        <v>132</v>
      </c>
      <c r="Q147" s="1454"/>
      <c r="R147" s="1468"/>
      <c r="S147" s="1468"/>
      <c r="T147" s="1468"/>
      <c r="U147" s="1469"/>
      <c r="V147" s="1468"/>
      <c r="W147" s="1468"/>
      <c r="X147" s="1468"/>
      <c r="Y147" s="1468"/>
      <c r="Z147" s="1468"/>
      <c r="AA147" s="1468"/>
      <c r="AB147" s="1468"/>
      <c r="AC147" s="1468"/>
      <c r="AD147" s="1468"/>
      <c r="AE147" s="1468"/>
      <c r="AF147" s="1468"/>
      <c r="AG147" s="1468"/>
      <c r="AH147" s="1468"/>
      <c r="AI147" s="1468"/>
      <c r="AJ147" s="1468"/>
      <c r="AK147" s="1468"/>
      <c r="AL147" s="1468"/>
      <c r="AM147" s="1468"/>
      <c r="AN147" s="1468"/>
      <c r="AO147" s="1468"/>
      <c r="AP147" s="1468"/>
      <c r="AQ147" s="1468"/>
      <c r="AR147" s="1468"/>
      <c r="AS147" s="1468"/>
      <c r="AT147" s="1468"/>
      <c r="AU147" s="1468"/>
      <c r="AV147" s="1468"/>
      <c r="AW147" s="1468"/>
      <c r="AX147" s="1468"/>
      <c r="AY147" s="1468"/>
      <c r="AZ147" s="1468"/>
      <c r="BA147" s="1468"/>
      <c r="BB147" s="1468"/>
    </row>
    <row r="148" spans="1:54" ht="19.5" customHeight="1">
      <c r="A148" s="1472"/>
      <c r="B148" s="1472"/>
      <c r="C148" s="1472"/>
      <c r="D148" s="1473" t="s">
        <v>228</v>
      </c>
      <c r="E148" s="1473"/>
      <c r="F148" s="1473"/>
      <c r="G148" s="1473"/>
      <c r="H148" s="1473"/>
      <c r="I148" s="1473"/>
      <c r="J148" s="1473"/>
      <c r="K148" s="1473"/>
      <c r="L148" s="1473"/>
      <c r="M148" s="1473"/>
      <c r="N148" s="1473"/>
      <c r="O148" s="1473"/>
      <c r="P148" s="1443">
        <v>133</v>
      </c>
      <c r="Q148" s="1443"/>
      <c r="R148" s="1461"/>
      <c r="S148" s="1461"/>
      <c r="T148" s="1461"/>
      <c r="U148" s="1462"/>
      <c r="V148" s="1461"/>
      <c r="W148" s="1461"/>
      <c r="X148" s="1461"/>
      <c r="Y148" s="1461"/>
      <c r="Z148" s="1461"/>
      <c r="AA148" s="1461"/>
      <c r="AB148" s="1461"/>
      <c r="AC148" s="1461"/>
      <c r="AD148" s="1461"/>
      <c r="AE148" s="1461"/>
      <c r="AF148" s="1461"/>
      <c r="AG148" s="1461"/>
      <c r="AH148" s="1461"/>
      <c r="AI148" s="1461"/>
      <c r="AJ148" s="1461"/>
      <c r="AK148" s="1461"/>
      <c r="AL148" s="1461"/>
      <c r="AM148" s="1461"/>
      <c r="AN148" s="1461"/>
      <c r="AO148" s="1461"/>
      <c r="AP148" s="1461"/>
      <c r="AQ148" s="1461"/>
      <c r="AR148" s="1461"/>
      <c r="AS148" s="1461"/>
      <c r="AT148" s="1461"/>
      <c r="AU148" s="1461"/>
      <c r="AV148" s="1461"/>
      <c r="AW148" s="1461"/>
      <c r="AX148" s="1461"/>
      <c r="AY148" s="1461"/>
      <c r="AZ148" s="1461"/>
      <c r="BA148" s="1461"/>
      <c r="BB148" s="1461"/>
    </row>
    <row r="149" spans="1:54" ht="19.5" customHeight="1">
      <c r="A149" s="1474"/>
      <c r="B149" s="1474"/>
      <c r="C149" s="1474"/>
      <c r="D149" s="1475" t="s">
        <v>229</v>
      </c>
      <c r="E149" s="1475"/>
      <c r="F149" s="1475"/>
      <c r="G149" s="1475"/>
      <c r="H149" s="1475"/>
      <c r="I149" s="1475"/>
      <c r="J149" s="1475"/>
      <c r="K149" s="1475"/>
      <c r="L149" s="1475"/>
      <c r="M149" s="1475"/>
      <c r="N149" s="1475"/>
      <c r="O149" s="1475"/>
      <c r="P149" s="1443">
        <v>134</v>
      </c>
      <c r="Q149" s="1443"/>
      <c r="R149" s="1447"/>
      <c r="S149" s="1447"/>
      <c r="T149" s="1447"/>
      <c r="U149" s="1448"/>
      <c r="V149" s="1447"/>
      <c r="W149" s="1447"/>
      <c r="X149" s="1447"/>
      <c r="Y149" s="1447"/>
      <c r="Z149" s="1447"/>
      <c r="AA149" s="1447"/>
      <c r="AB149" s="1447"/>
      <c r="AC149" s="1447"/>
      <c r="AD149" s="1447"/>
      <c r="AE149" s="1447"/>
      <c r="AF149" s="1447"/>
      <c r="AG149" s="1447"/>
      <c r="AH149" s="1447"/>
      <c r="AI149" s="1447"/>
      <c r="AJ149" s="1447"/>
      <c r="AK149" s="1447"/>
      <c r="AL149" s="1447"/>
      <c r="AM149" s="1447"/>
      <c r="AN149" s="1447"/>
      <c r="AO149" s="1447"/>
      <c r="AP149" s="1447"/>
      <c r="AQ149" s="1447"/>
      <c r="AR149" s="1447"/>
      <c r="AS149" s="1447"/>
      <c r="AT149" s="1447"/>
      <c r="AU149" s="1447"/>
      <c r="AV149" s="1447"/>
      <c r="AW149" s="1447"/>
      <c r="AX149" s="1447"/>
      <c r="AY149" s="1447"/>
      <c r="AZ149" s="1447"/>
      <c r="BA149" s="1447"/>
      <c r="BB149" s="1447"/>
    </row>
    <row r="150" spans="1:54" ht="19.5" customHeight="1">
      <c r="A150" s="1474"/>
      <c r="B150" s="1474"/>
      <c r="C150" s="1474"/>
      <c r="D150" s="1475" t="s">
        <v>230</v>
      </c>
      <c r="E150" s="1475"/>
      <c r="F150" s="1475"/>
      <c r="G150" s="1475"/>
      <c r="H150" s="1475"/>
      <c r="I150" s="1475"/>
      <c r="J150" s="1475"/>
      <c r="K150" s="1475"/>
      <c r="L150" s="1475"/>
      <c r="M150" s="1475"/>
      <c r="N150" s="1475"/>
      <c r="O150" s="1475"/>
      <c r="P150" s="1443">
        <v>135</v>
      </c>
      <c r="Q150" s="1443"/>
      <c r="R150" s="1447"/>
      <c r="S150" s="1447"/>
      <c r="T150" s="1447"/>
      <c r="U150" s="1448"/>
      <c r="V150" s="1447"/>
      <c r="W150" s="1447"/>
      <c r="X150" s="1447"/>
      <c r="Y150" s="1447"/>
      <c r="Z150" s="1447"/>
      <c r="AA150" s="1447"/>
      <c r="AB150" s="1447"/>
      <c r="AC150" s="1447"/>
      <c r="AD150" s="1447"/>
      <c r="AE150" s="1447"/>
      <c r="AF150" s="1447"/>
      <c r="AG150" s="1447"/>
      <c r="AH150" s="1447"/>
      <c r="AI150" s="1447"/>
      <c r="AJ150" s="1447"/>
      <c r="AK150" s="1447"/>
      <c r="AL150" s="1447"/>
      <c r="AM150" s="1447"/>
      <c r="AN150" s="1447"/>
      <c r="AO150" s="1447"/>
      <c r="AP150" s="1447"/>
      <c r="AQ150" s="1447"/>
      <c r="AR150" s="1447"/>
      <c r="AS150" s="1447"/>
      <c r="AT150" s="1447"/>
      <c r="AU150" s="1447"/>
      <c r="AV150" s="1447"/>
      <c r="AW150" s="1447"/>
      <c r="AX150" s="1447"/>
      <c r="AY150" s="1447"/>
      <c r="AZ150" s="1447"/>
      <c r="BA150" s="1447"/>
      <c r="BB150" s="1447"/>
    </row>
    <row r="151" spans="1:54" ht="19.5" customHeight="1" thickBot="1">
      <c r="A151" s="1478"/>
      <c r="B151" s="1478"/>
      <c r="C151" s="1478"/>
      <c r="D151" s="1476" t="s">
        <v>231</v>
      </c>
      <c r="E151" s="1476"/>
      <c r="F151" s="1476"/>
      <c r="G151" s="1476"/>
      <c r="H151" s="1476"/>
      <c r="I151" s="1476"/>
      <c r="J151" s="1476"/>
      <c r="K151" s="1476"/>
      <c r="L151" s="1476"/>
      <c r="M151" s="1476"/>
      <c r="N151" s="1476"/>
      <c r="O151" s="1476"/>
      <c r="P151" s="1443">
        <v>136</v>
      </c>
      <c r="Q151" s="1443"/>
      <c r="R151" s="1451"/>
      <c r="S151" s="1451"/>
      <c r="T151" s="1451"/>
      <c r="U151" s="1452"/>
      <c r="V151" s="1451"/>
      <c r="W151" s="1451"/>
      <c r="X151" s="1451"/>
      <c r="Y151" s="1451"/>
      <c r="Z151" s="1451"/>
      <c r="AA151" s="1451"/>
      <c r="AB151" s="1451"/>
      <c r="AC151" s="1451"/>
      <c r="AD151" s="1451"/>
      <c r="AE151" s="1451"/>
      <c r="AF151" s="1451"/>
      <c r="AG151" s="1451"/>
      <c r="AH151" s="1451"/>
      <c r="AI151" s="1451"/>
      <c r="AJ151" s="1451"/>
      <c r="AK151" s="1451"/>
      <c r="AL151" s="1451"/>
      <c r="AM151" s="1451"/>
      <c r="AN151" s="1451"/>
      <c r="AO151" s="1451"/>
      <c r="AP151" s="1451"/>
      <c r="AQ151" s="1451"/>
      <c r="AR151" s="1451"/>
      <c r="AS151" s="1451"/>
      <c r="AT151" s="1451"/>
      <c r="AU151" s="1451"/>
      <c r="AV151" s="1451"/>
      <c r="AW151" s="1451"/>
      <c r="AX151" s="1451"/>
      <c r="AY151" s="1451"/>
      <c r="AZ151" s="1451"/>
      <c r="BA151" s="1451"/>
      <c r="BB151" s="1451"/>
    </row>
    <row r="152" spans="1:54" ht="21.75" customHeight="1" thickBot="1">
      <c r="A152" s="1453" t="s">
        <v>232</v>
      </c>
      <c r="B152" s="1453"/>
      <c r="C152" s="1453"/>
      <c r="D152" s="1453"/>
      <c r="E152" s="1453"/>
      <c r="F152" s="1453"/>
      <c r="G152" s="1453"/>
      <c r="H152" s="1453"/>
      <c r="I152" s="1453"/>
      <c r="J152" s="1453"/>
      <c r="K152" s="1453"/>
      <c r="L152" s="1453"/>
      <c r="M152" s="1453"/>
      <c r="N152" s="1453"/>
      <c r="O152" s="1453"/>
      <c r="P152" s="1454">
        <v>137</v>
      </c>
      <c r="Q152" s="1454"/>
      <c r="R152" s="1468"/>
      <c r="S152" s="1468"/>
      <c r="T152" s="1468"/>
      <c r="U152" s="1469"/>
      <c r="V152" s="1468"/>
      <c r="W152" s="1468"/>
      <c r="X152" s="1468"/>
      <c r="Y152" s="1468"/>
      <c r="Z152" s="1468"/>
      <c r="AA152" s="1468"/>
      <c r="AB152" s="1468"/>
      <c r="AC152" s="1468"/>
      <c r="AD152" s="1468"/>
      <c r="AE152" s="1468"/>
      <c r="AF152" s="1468"/>
      <c r="AG152" s="1468"/>
      <c r="AH152" s="1468"/>
      <c r="AI152" s="1468"/>
      <c r="AJ152" s="1468"/>
      <c r="AK152" s="1468"/>
      <c r="AL152" s="1468"/>
      <c r="AM152" s="1468"/>
      <c r="AN152" s="1468"/>
      <c r="AO152" s="1468"/>
      <c r="AP152" s="1468"/>
      <c r="AQ152" s="1468"/>
      <c r="AR152" s="1468"/>
      <c r="AS152" s="1468"/>
      <c r="AT152" s="1468"/>
      <c r="AU152" s="1468"/>
      <c r="AV152" s="1468"/>
      <c r="AW152" s="1468"/>
      <c r="AX152" s="1468"/>
      <c r="AY152" s="1468"/>
      <c r="AZ152" s="1468"/>
      <c r="BA152" s="1468"/>
      <c r="BB152" s="1468"/>
    </row>
    <row r="153" spans="1:54" ht="27.75" customHeight="1">
      <c r="A153" s="1472" t="s">
        <v>233</v>
      </c>
      <c r="B153" s="1472"/>
      <c r="C153" s="1472"/>
      <c r="D153" s="1473" t="s">
        <v>210</v>
      </c>
      <c r="E153" s="1473"/>
      <c r="F153" s="1473"/>
      <c r="G153" s="1473"/>
      <c r="H153" s="1473"/>
      <c r="I153" s="1473"/>
      <c r="J153" s="1473"/>
      <c r="K153" s="1473"/>
      <c r="L153" s="1473"/>
      <c r="M153" s="1473"/>
      <c r="N153" s="1473"/>
      <c r="O153" s="1473"/>
      <c r="P153" s="1443">
        <v>138</v>
      </c>
      <c r="Q153" s="1443"/>
      <c r="R153" s="1461"/>
      <c r="S153" s="1461"/>
      <c r="T153" s="1461"/>
      <c r="U153" s="1462"/>
      <c r="V153" s="1461" t="s">
        <v>234</v>
      </c>
      <c r="W153" s="1461"/>
      <c r="X153" s="1461"/>
      <c r="Y153" s="1461"/>
      <c r="Z153" s="1461" t="s">
        <v>234</v>
      </c>
      <c r="AA153" s="1461"/>
      <c r="AB153" s="1461"/>
      <c r="AC153" s="1461" t="s">
        <v>234</v>
      </c>
      <c r="AD153" s="1461"/>
      <c r="AE153" s="1461"/>
      <c r="AF153" s="1461" t="s">
        <v>234</v>
      </c>
      <c r="AG153" s="1461"/>
      <c r="AH153" s="1461"/>
      <c r="AI153" s="1461"/>
      <c r="AJ153" s="1461" t="s">
        <v>234</v>
      </c>
      <c r="AK153" s="1461"/>
      <c r="AL153" s="1461"/>
      <c r="AM153" s="1461"/>
      <c r="AN153" s="1461"/>
      <c r="AO153" s="1461"/>
      <c r="AP153" s="1461"/>
      <c r="AQ153" s="1461"/>
      <c r="AR153" s="1461"/>
      <c r="AS153" s="1461"/>
      <c r="AT153" s="1461"/>
      <c r="AU153" s="1461"/>
      <c r="AV153" s="1461"/>
      <c r="AW153" s="1461"/>
      <c r="AX153" s="1461"/>
      <c r="AY153" s="1461"/>
      <c r="AZ153" s="1461"/>
      <c r="BA153" s="1461"/>
      <c r="BB153" s="1461"/>
    </row>
    <row r="154" spans="1:54" ht="27.75" customHeight="1">
      <c r="A154" s="1474" t="s">
        <v>235</v>
      </c>
      <c r="B154" s="1474"/>
      <c r="C154" s="1474"/>
      <c r="D154" s="1475" t="s">
        <v>210</v>
      </c>
      <c r="E154" s="1475"/>
      <c r="F154" s="1475"/>
      <c r="G154" s="1475"/>
      <c r="H154" s="1475"/>
      <c r="I154" s="1475"/>
      <c r="J154" s="1475"/>
      <c r="K154" s="1475"/>
      <c r="L154" s="1475"/>
      <c r="M154" s="1475"/>
      <c r="N154" s="1475"/>
      <c r="O154" s="1475"/>
      <c r="P154" s="1443">
        <v>139</v>
      </c>
      <c r="Q154" s="1443"/>
      <c r="R154" s="1447"/>
      <c r="S154" s="1447"/>
      <c r="T154" s="1447"/>
      <c r="U154" s="1448"/>
      <c r="V154" s="1447" t="s">
        <v>234</v>
      </c>
      <c r="W154" s="1447"/>
      <c r="X154" s="1447"/>
      <c r="Y154" s="1447"/>
      <c r="Z154" s="1447" t="s">
        <v>234</v>
      </c>
      <c r="AA154" s="1447"/>
      <c r="AB154" s="1447"/>
      <c r="AC154" s="1447" t="s">
        <v>234</v>
      </c>
      <c r="AD154" s="1447"/>
      <c r="AE154" s="1447"/>
      <c r="AF154" s="1447" t="s">
        <v>234</v>
      </c>
      <c r="AG154" s="1447"/>
      <c r="AH154" s="1447"/>
      <c r="AI154" s="1447"/>
      <c r="AJ154" s="1447" t="s">
        <v>234</v>
      </c>
      <c r="AK154" s="1447"/>
      <c r="AL154" s="1447"/>
      <c r="AM154" s="1447"/>
      <c r="AN154" s="1447"/>
      <c r="AO154" s="1447"/>
      <c r="AP154" s="1447"/>
      <c r="AQ154" s="1447"/>
      <c r="AR154" s="1447"/>
      <c r="AS154" s="1447"/>
      <c r="AT154" s="1447"/>
      <c r="AU154" s="1447"/>
      <c r="AV154" s="1447"/>
      <c r="AW154" s="1447"/>
      <c r="AX154" s="1447"/>
      <c r="AY154" s="1447"/>
      <c r="AZ154" s="1447"/>
      <c r="BA154" s="1447"/>
      <c r="BB154" s="1447"/>
    </row>
    <row r="155" spans="1:54" ht="27.75" customHeight="1">
      <c r="A155" s="1474" t="s">
        <v>236</v>
      </c>
      <c r="B155" s="1474"/>
      <c r="C155" s="1474"/>
      <c r="D155" s="1475" t="s">
        <v>210</v>
      </c>
      <c r="E155" s="1475"/>
      <c r="F155" s="1475"/>
      <c r="G155" s="1475"/>
      <c r="H155" s="1475"/>
      <c r="I155" s="1475"/>
      <c r="J155" s="1475"/>
      <c r="K155" s="1475"/>
      <c r="L155" s="1475"/>
      <c r="M155" s="1475"/>
      <c r="N155" s="1475"/>
      <c r="O155" s="1475"/>
      <c r="P155" s="1443">
        <v>140</v>
      </c>
      <c r="Q155" s="1443"/>
      <c r="R155" s="1447"/>
      <c r="S155" s="1447"/>
      <c r="T155" s="1447"/>
      <c r="U155" s="1448"/>
      <c r="V155" s="1447" t="s">
        <v>234</v>
      </c>
      <c r="W155" s="1447"/>
      <c r="X155" s="1447"/>
      <c r="Y155" s="1447"/>
      <c r="Z155" s="1447" t="s">
        <v>234</v>
      </c>
      <c r="AA155" s="1447"/>
      <c r="AB155" s="1447"/>
      <c r="AC155" s="1447" t="s">
        <v>234</v>
      </c>
      <c r="AD155" s="1447"/>
      <c r="AE155" s="1447"/>
      <c r="AF155" s="1447" t="s">
        <v>234</v>
      </c>
      <c r="AG155" s="1447"/>
      <c r="AH155" s="1447"/>
      <c r="AI155" s="1447"/>
      <c r="AJ155" s="1447" t="s">
        <v>234</v>
      </c>
      <c r="AK155" s="1447"/>
      <c r="AL155" s="1447"/>
      <c r="AM155" s="1447"/>
      <c r="AN155" s="1447"/>
      <c r="AO155" s="1447"/>
      <c r="AP155" s="1447"/>
      <c r="AQ155" s="1447"/>
      <c r="AR155" s="1447"/>
      <c r="AS155" s="1447"/>
      <c r="AT155" s="1447"/>
      <c r="AU155" s="1447"/>
      <c r="AV155" s="1447"/>
      <c r="AW155" s="1447"/>
      <c r="AX155" s="1447"/>
      <c r="AY155" s="1447"/>
      <c r="AZ155" s="1447"/>
      <c r="BA155" s="1447"/>
      <c r="BB155" s="1447"/>
    </row>
    <row r="156" spans="1:54" ht="27.75" customHeight="1">
      <c r="A156" s="1474" t="s">
        <v>237</v>
      </c>
      <c r="B156" s="1474"/>
      <c r="C156" s="1474"/>
      <c r="D156" s="1475" t="s">
        <v>210</v>
      </c>
      <c r="E156" s="1475"/>
      <c r="F156" s="1475"/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43">
        <v>141</v>
      </c>
      <c r="Q156" s="1443"/>
      <c r="R156" s="1447"/>
      <c r="S156" s="1447"/>
      <c r="T156" s="1447"/>
      <c r="U156" s="1448"/>
      <c r="V156" s="1447" t="s">
        <v>234</v>
      </c>
      <c r="W156" s="1447"/>
      <c r="X156" s="1447"/>
      <c r="Y156" s="1447"/>
      <c r="Z156" s="1447" t="s">
        <v>234</v>
      </c>
      <c r="AA156" s="1447"/>
      <c r="AB156" s="1447"/>
      <c r="AC156" s="1447" t="s">
        <v>234</v>
      </c>
      <c r="AD156" s="1447"/>
      <c r="AE156" s="1447"/>
      <c r="AF156" s="1447" t="s">
        <v>234</v>
      </c>
      <c r="AG156" s="1447"/>
      <c r="AH156" s="1447"/>
      <c r="AI156" s="1447"/>
      <c r="AJ156" s="1447" t="s">
        <v>234</v>
      </c>
      <c r="AK156" s="1447"/>
      <c r="AL156" s="1447"/>
      <c r="AM156" s="1447"/>
      <c r="AN156" s="1447"/>
      <c r="AO156" s="1447"/>
      <c r="AP156" s="1447"/>
      <c r="AQ156" s="1447"/>
      <c r="AR156" s="1447"/>
      <c r="AS156" s="1447"/>
      <c r="AT156" s="1447"/>
      <c r="AU156" s="1447"/>
      <c r="AV156" s="1447"/>
      <c r="AW156" s="1447"/>
      <c r="AX156" s="1447"/>
      <c r="AY156" s="1447"/>
      <c r="AZ156" s="1447"/>
      <c r="BA156" s="1447"/>
      <c r="BB156" s="1447"/>
    </row>
    <row r="157" spans="1:54" ht="27" customHeight="1">
      <c r="A157" s="1478">
        <v>888888</v>
      </c>
      <c r="B157" s="1478"/>
      <c r="C157" s="1478"/>
      <c r="D157" s="1476" t="s">
        <v>238</v>
      </c>
      <c r="E157" s="1476"/>
      <c r="F157" s="1476"/>
      <c r="G157" s="1476"/>
      <c r="H157" s="1476"/>
      <c r="I157" s="1476"/>
      <c r="J157" s="1476"/>
      <c r="K157" s="1476"/>
      <c r="L157" s="1476"/>
      <c r="M157" s="1476"/>
      <c r="N157" s="1476"/>
      <c r="O157" s="1476"/>
      <c r="P157" s="1443">
        <v>142</v>
      </c>
      <c r="Q157" s="1443"/>
      <c r="R157" s="1451"/>
      <c r="S157" s="1451"/>
      <c r="T157" s="1451"/>
      <c r="U157" s="1452"/>
      <c r="V157" s="1451" t="s">
        <v>234</v>
      </c>
      <c r="W157" s="1451"/>
      <c r="X157" s="1451"/>
      <c r="Y157" s="1451"/>
      <c r="Z157" s="1451" t="s">
        <v>234</v>
      </c>
      <c r="AA157" s="1451"/>
      <c r="AB157" s="1451"/>
      <c r="AC157" s="1451" t="s">
        <v>234</v>
      </c>
      <c r="AD157" s="1451"/>
      <c r="AE157" s="1451"/>
      <c r="AF157" s="1451" t="s">
        <v>234</v>
      </c>
      <c r="AG157" s="1451"/>
      <c r="AH157" s="1451"/>
      <c r="AI157" s="1451"/>
      <c r="AJ157" s="1451" t="s">
        <v>234</v>
      </c>
      <c r="AK157" s="1451"/>
      <c r="AL157" s="1451"/>
      <c r="AM157" s="1451"/>
      <c r="AN157" s="1451"/>
      <c r="AO157" s="1451"/>
      <c r="AP157" s="1451"/>
      <c r="AQ157" s="1451"/>
      <c r="AR157" s="1451"/>
      <c r="AS157" s="1451"/>
      <c r="AT157" s="1451"/>
      <c r="AU157" s="1451"/>
      <c r="AV157" s="1451"/>
      <c r="AW157" s="1451"/>
      <c r="AX157" s="1451"/>
      <c r="AY157" s="1451"/>
      <c r="AZ157" s="1451"/>
      <c r="BA157" s="1451"/>
      <c r="BB157" s="1451"/>
    </row>
    <row r="158" spans="1:54" ht="27" customHeight="1" thickBot="1">
      <c r="A158" s="1478">
        <v>800001</v>
      </c>
      <c r="B158" s="1478"/>
      <c r="C158" s="1478"/>
      <c r="D158" s="1476" t="s">
        <v>239</v>
      </c>
      <c r="E158" s="1476"/>
      <c r="F158" s="1476"/>
      <c r="G158" s="1476"/>
      <c r="H158" s="1476"/>
      <c r="I158" s="1476"/>
      <c r="J158" s="1476"/>
      <c r="K158" s="1476"/>
      <c r="L158" s="1476"/>
      <c r="M158" s="1476"/>
      <c r="N158" s="1476"/>
      <c r="O158" s="1476"/>
      <c r="P158" s="1443">
        <v>143</v>
      </c>
      <c r="Q158" s="1443"/>
      <c r="R158" s="1451"/>
      <c r="S158" s="1451"/>
      <c r="T158" s="1451"/>
      <c r="U158" s="1452"/>
      <c r="V158" s="1451" t="s">
        <v>234</v>
      </c>
      <c r="W158" s="1451"/>
      <c r="X158" s="1451"/>
      <c r="Y158" s="1451"/>
      <c r="Z158" s="1451" t="s">
        <v>234</v>
      </c>
      <c r="AA158" s="1451"/>
      <c r="AB158" s="1451"/>
      <c r="AC158" s="1451" t="s">
        <v>234</v>
      </c>
      <c r="AD158" s="1451"/>
      <c r="AE158" s="1451"/>
      <c r="AF158" s="1451" t="s">
        <v>234</v>
      </c>
      <c r="AG158" s="1451"/>
      <c r="AH158" s="1451"/>
      <c r="AI158" s="1451"/>
      <c r="AJ158" s="1451" t="s">
        <v>234</v>
      </c>
      <c r="AK158" s="1451"/>
      <c r="AL158" s="1451"/>
      <c r="AM158" s="1451"/>
      <c r="AN158" s="1451"/>
      <c r="AO158" s="1451"/>
      <c r="AP158" s="1451"/>
      <c r="AQ158" s="1451"/>
      <c r="AR158" s="1451"/>
      <c r="AS158" s="1451"/>
      <c r="AT158" s="1451"/>
      <c r="AU158" s="1451"/>
      <c r="AV158" s="1451"/>
      <c r="AW158" s="1451"/>
      <c r="AX158" s="1451"/>
      <c r="AY158" s="1451"/>
      <c r="AZ158" s="1451"/>
      <c r="BA158" s="1451"/>
      <c r="BB158" s="1451"/>
    </row>
    <row r="159" spans="1:54" ht="30" customHeight="1" thickBot="1">
      <c r="A159" s="1465" t="s">
        <v>240</v>
      </c>
      <c r="B159" s="1466"/>
      <c r="C159" s="1466"/>
      <c r="D159" s="1466"/>
      <c r="E159" s="1466"/>
      <c r="F159" s="1466"/>
      <c r="G159" s="1466"/>
      <c r="H159" s="1466"/>
      <c r="I159" s="1466"/>
      <c r="J159" s="1466"/>
      <c r="K159" s="1466"/>
      <c r="L159" s="1466"/>
      <c r="M159" s="1466"/>
      <c r="N159" s="1466"/>
      <c r="O159" s="1467"/>
      <c r="P159" s="1454">
        <v>144</v>
      </c>
      <c r="Q159" s="1454"/>
      <c r="R159" s="1468"/>
      <c r="S159" s="1468"/>
      <c r="T159" s="1468"/>
      <c r="U159" s="1469"/>
      <c r="V159" s="1468"/>
      <c r="W159" s="1468"/>
      <c r="X159" s="1468"/>
      <c r="Y159" s="1468"/>
      <c r="Z159" s="1468"/>
      <c r="AA159" s="1468"/>
      <c r="AB159" s="1468"/>
      <c r="AC159" s="1468"/>
      <c r="AD159" s="1468"/>
      <c r="AE159" s="1468"/>
      <c r="AF159" s="1468"/>
      <c r="AG159" s="1468"/>
      <c r="AH159" s="1468"/>
      <c r="AI159" s="1468"/>
      <c r="AJ159" s="1468"/>
      <c r="AK159" s="1468"/>
      <c r="AL159" s="1468"/>
      <c r="AM159" s="1468"/>
      <c r="AN159" s="1468"/>
      <c r="AO159" s="1468"/>
      <c r="AP159" s="1468"/>
      <c r="AQ159" s="1468"/>
      <c r="AR159" s="1468"/>
      <c r="AS159" s="1468"/>
      <c r="AT159" s="1468"/>
      <c r="AU159" s="1468"/>
      <c r="AV159" s="1468"/>
      <c r="AW159" s="1468"/>
      <c r="AX159" s="1468"/>
      <c r="AY159" s="1468"/>
      <c r="AZ159" s="1468"/>
      <c r="BA159" s="1468"/>
      <c r="BB159" s="1468"/>
    </row>
    <row r="160" spans="1:54" ht="27" customHeight="1">
      <c r="A160" s="1472" t="s">
        <v>241</v>
      </c>
      <c r="B160" s="1472"/>
      <c r="C160" s="1472"/>
      <c r="D160" s="1473" t="s">
        <v>242</v>
      </c>
      <c r="E160" s="1473"/>
      <c r="F160" s="1473"/>
      <c r="G160" s="1473"/>
      <c r="H160" s="1473"/>
      <c r="I160" s="1473"/>
      <c r="J160" s="1473"/>
      <c r="K160" s="1473"/>
      <c r="L160" s="1473"/>
      <c r="M160" s="1473"/>
      <c r="N160" s="1473"/>
      <c r="O160" s="1473"/>
      <c r="P160" s="1443">
        <v>145</v>
      </c>
      <c r="Q160" s="1443"/>
      <c r="R160" s="1461"/>
      <c r="S160" s="1461"/>
      <c r="T160" s="1461"/>
      <c r="U160" s="1462"/>
      <c r="V160" s="1461" t="s">
        <v>234</v>
      </c>
      <c r="W160" s="1461"/>
      <c r="X160" s="1461"/>
      <c r="Y160" s="1461"/>
      <c r="Z160" s="1461" t="s">
        <v>234</v>
      </c>
      <c r="AA160" s="1461"/>
      <c r="AB160" s="1461"/>
      <c r="AC160" s="1461" t="s">
        <v>234</v>
      </c>
      <c r="AD160" s="1461"/>
      <c r="AE160" s="1461"/>
      <c r="AF160" s="1461" t="s">
        <v>234</v>
      </c>
      <c r="AG160" s="1461"/>
      <c r="AH160" s="1461"/>
      <c r="AI160" s="1461"/>
      <c r="AJ160" s="1461" t="s">
        <v>234</v>
      </c>
      <c r="AK160" s="1461"/>
      <c r="AL160" s="1461"/>
      <c r="AM160" s="1461"/>
      <c r="AN160" s="1461"/>
      <c r="AO160" s="1461"/>
      <c r="AP160" s="1461"/>
      <c r="AQ160" s="1461"/>
      <c r="AR160" s="1461"/>
      <c r="AS160" s="1461"/>
      <c r="AT160" s="1461"/>
      <c r="AU160" s="1461"/>
      <c r="AV160" s="1461"/>
      <c r="AW160" s="1461"/>
      <c r="AX160" s="1461"/>
      <c r="AY160" s="1461"/>
      <c r="AZ160" s="1461"/>
      <c r="BA160" s="1461"/>
      <c r="BB160" s="1461"/>
    </row>
    <row r="161" spans="1:54" ht="27" customHeight="1">
      <c r="A161" s="1472" t="s">
        <v>243</v>
      </c>
      <c r="B161" s="1472"/>
      <c r="C161" s="1472"/>
      <c r="D161" s="1473" t="s">
        <v>244</v>
      </c>
      <c r="E161" s="1473"/>
      <c r="F161" s="1473"/>
      <c r="G161" s="1473"/>
      <c r="H161" s="1473"/>
      <c r="I161" s="1473"/>
      <c r="J161" s="1473"/>
      <c r="K161" s="1473"/>
      <c r="L161" s="1473"/>
      <c r="M161" s="1473"/>
      <c r="N161" s="1473"/>
      <c r="O161" s="1473"/>
      <c r="P161" s="1443">
        <v>146</v>
      </c>
      <c r="Q161" s="1443"/>
      <c r="R161" s="1461"/>
      <c r="S161" s="1461"/>
      <c r="T161" s="1461"/>
      <c r="U161" s="1462"/>
      <c r="V161" s="1447" t="s">
        <v>234</v>
      </c>
      <c r="W161" s="1447"/>
      <c r="X161" s="1447"/>
      <c r="Y161" s="1447"/>
      <c r="Z161" s="1447" t="s">
        <v>234</v>
      </c>
      <c r="AA161" s="1447"/>
      <c r="AB161" s="1447"/>
      <c r="AC161" s="1447" t="s">
        <v>234</v>
      </c>
      <c r="AD161" s="1447"/>
      <c r="AE161" s="1447"/>
      <c r="AF161" s="1447" t="s">
        <v>234</v>
      </c>
      <c r="AG161" s="1447"/>
      <c r="AH161" s="1447"/>
      <c r="AI161" s="1447"/>
      <c r="AJ161" s="1447" t="s">
        <v>234</v>
      </c>
      <c r="AK161" s="1447"/>
      <c r="AL161" s="1447"/>
      <c r="AM161" s="1447"/>
      <c r="AN161" s="1461"/>
      <c r="AO161" s="1461"/>
      <c r="AP161" s="1461"/>
      <c r="AQ161" s="1461"/>
      <c r="AR161" s="1461"/>
      <c r="AS161" s="1461"/>
      <c r="AT161" s="1461"/>
      <c r="AU161" s="1461"/>
      <c r="AV161" s="1461"/>
      <c r="AW161" s="1461"/>
      <c r="AX161" s="1461"/>
      <c r="AY161" s="1461"/>
      <c r="AZ161" s="1461"/>
      <c r="BA161" s="1461"/>
      <c r="BB161" s="1461"/>
    </row>
    <row r="162" spans="1:54" ht="27" customHeight="1">
      <c r="A162" s="1472" t="s">
        <v>245</v>
      </c>
      <c r="B162" s="1472"/>
      <c r="C162" s="1472"/>
      <c r="D162" s="1473" t="s">
        <v>246</v>
      </c>
      <c r="E162" s="1473"/>
      <c r="F162" s="1473"/>
      <c r="G162" s="1473"/>
      <c r="H162" s="1473"/>
      <c r="I162" s="1473"/>
      <c r="J162" s="1473"/>
      <c r="K162" s="1473"/>
      <c r="L162" s="1473"/>
      <c r="M162" s="1473"/>
      <c r="N162" s="1473"/>
      <c r="O162" s="1473"/>
      <c r="P162" s="1443">
        <v>147</v>
      </c>
      <c r="Q162" s="1443"/>
      <c r="R162" s="1461"/>
      <c r="S162" s="1461"/>
      <c r="T162" s="1461"/>
      <c r="U162" s="1462"/>
      <c r="V162" s="1447" t="s">
        <v>234</v>
      </c>
      <c r="W162" s="1447"/>
      <c r="X162" s="1447"/>
      <c r="Y162" s="1447"/>
      <c r="Z162" s="1447" t="s">
        <v>234</v>
      </c>
      <c r="AA162" s="1447"/>
      <c r="AB162" s="1447"/>
      <c r="AC162" s="1447" t="s">
        <v>234</v>
      </c>
      <c r="AD162" s="1447"/>
      <c r="AE162" s="1447"/>
      <c r="AF162" s="1447" t="s">
        <v>234</v>
      </c>
      <c r="AG162" s="1447"/>
      <c r="AH162" s="1447"/>
      <c r="AI162" s="1447"/>
      <c r="AJ162" s="1447" t="s">
        <v>234</v>
      </c>
      <c r="AK162" s="1447"/>
      <c r="AL162" s="1447"/>
      <c r="AM162" s="1447"/>
      <c r="AN162" s="1461"/>
      <c r="AO162" s="1461"/>
      <c r="AP162" s="1461"/>
      <c r="AQ162" s="1461"/>
      <c r="AR162" s="1461"/>
      <c r="AS162" s="1461"/>
      <c r="AT162" s="1461"/>
      <c r="AU162" s="1461"/>
      <c r="AV162" s="1461"/>
      <c r="AW162" s="1461"/>
      <c r="AX162" s="1461"/>
      <c r="AY162" s="1461"/>
      <c r="AZ162" s="1461"/>
      <c r="BA162" s="1461"/>
      <c r="BB162" s="1461"/>
    </row>
    <row r="163" spans="1:54" ht="27" customHeight="1">
      <c r="A163" s="1472" t="s">
        <v>247</v>
      </c>
      <c r="B163" s="1472"/>
      <c r="C163" s="1472"/>
      <c r="D163" s="1473" t="s">
        <v>210</v>
      </c>
      <c r="E163" s="1473"/>
      <c r="F163" s="1473"/>
      <c r="G163" s="1473"/>
      <c r="H163" s="1473"/>
      <c r="I163" s="1473"/>
      <c r="J163" s="1473"/>
      <c r="K163" s="1473"/>
      <c r="L163" s="1473"/>
      <c r="M163" s="1473"/>
      <c r="N163" s="1473"/>
      <c r="O163" s="1473"/>
      <c r="P163" s="1443">
        <v>148</v>
      </c>
      <c r="Q163" s="1443"/>
      <c r="R163" s="1461">
        <v>7800</v>
      </c>
      <c r="S163" s="1461"/>
      <c r="T163" s="1461"/>
      <c r="U163" s="1462"/>
      <c r="V163" s="1461" t="s">
        <v>234</v>
      </c>
      <c r="W163" s="1461"/>
      <c r="X163" s="1461"/>
      <c r="Y163" s="1461"/>
      <c r="Z163" s="1461" t="s">
        <v>234</v>
      </c>
      <c r="AA163" s="1461"/>
      <c r="AB163" s="1461"/>
      <c r="AC163" s="1461" t="s">
        <v>234</v>
      </c>
      <c r="AD163" s="1461"/>
      <c r="AE163" s="1461"/>
      <c r="AF163" s="1461" t="s">
        <v>234</v>
      </c>
      <c r="AG163" s="1461"/>
      <c r="AH163" s="1461"/>
      <c r="AI163" s="1461"/>
      <c r="AJ163" s="1461" t="s">
        <v>234</v>
      </c>
      <c r="AK163" s="1461"/>
      <c r="AL163" s="1461"/>
      <c r="AM163" s="1461"/>
      <c r="AN163" s="1461"/>
      <c r="AO163" s="1461"/>
      <c r="AP163" s="1461"/>
      <c r="AQ163" s="1461"/>
      <c r="AR163" s="1461">
        <v>7800</v>
      </c>
      <c r="AS163" s="1461"/>
      <c r="AT163" s="1461"/>
      <c r="AU163" s="1461"/>
      <c r="AV163" s="1461">
        <v>1950</v>
      </c>
      <c r="AW163" s="1461"/>
      <c r="AX163" s="1461"/>
      <c r="AY163" s="1461"/>
      <c r="AZ163" s="1461">
        <v>6</v>
      </c>
      <c r="BA163" s="1461"/>
      <c r="BB163" s="1461"/>
    </row>
    <row r="164" spans="1:54" ht="27" customHeight="1">
      <c r="A164" s="1474" t="s">
        <v>248</v>
      </c>
      <c r="B164" s="1474"/>
      <c r="C164" s="1474"/>
      <c r="D164" s="1475" t="s">
        <v>210</v>
      </c>
      <c r="E164" s="1475"/>
      <c r="F164" s="1475"/>
      <c r="G164" s="1475"/>
      <c r="H164" s="1475"/>
      <c r="I164" s="1475"/>
      <c r="J164" s="1475"/>
      <c r="K164" s="1475"/>
      <c r="L164" s="1475"/>
      <c r="M164" s="1475"/>
      <c r="N164" s="1475"/>
      <c r="O164" s="1475"/>
      <c r="P164" s="1443">
        <v>149</v>
      </c>
      <c r="Q164" s="1443"/>
      <c r="R164" s="1447"/>
      <c r="S164" s="1447"/>
      <c r="T164" s="1447"/>
      <c r="U164" s="1448"/>
      <c r="V164" s="1447" t="s">
        <v>234</v>
      </c>
      <c r="W164" s="1447"/>
      <c r="X164" s="1447"/>
      <c r="Y164" s="1447"/>
      <c r="Z164" s="1447" t="s">
        <v>234</v>
      </c>
      <c r="AA164" s="1447"/>
      <c r="AB164" s="1447"/>
      <c r="AC164" s="1447" t="s">
        <v>234</v>
      </c>
      <c r="AD164" s="1447"/>
      <c r="AE164" s="1447"/>
      <c r="AF164" s="1447" t="s">
        <v>234</v>
      </c>
      <c r="AG164" s="1447"/>
      <c r="AH164" s="1447"/>
      <c r="AI164" s="1447"/>
      <c r="AJ164" s="1447" t="s">
        <v>234</v>
      </c>
      <c r="AK164" s="1447"/>
      <c r="AL164" s="1447"/>
      <c r="AM164" s="1447"/>
      <c r="AN164" s="1447"/>
      <c r="AO164" s="1447"/>
      <c r="AP164" s="1447"/>
      <c r="AQ164" s="1447"/>
      <c r="AR164" s="1447"/>
      <c r="AS164" s="1447"/>
      <c r="AT164" s="1447"/>
      <c r="AU164" s="1447"/>
      <c r="AV164" s="1447"/>
      <c r="AW164" s="1447"/>
      <c r="AX164" s="1447"/>
      <c r="AY164" s="1447"/>
      <c r="AZ164" s="1447"/>
      <c r="BA164" s="1447"/>
      <c r="BB164" s="1447"/>
    </row>
    <row r="165" spans="1:54" ht="27" customHeight="1">
      <c r="A165" s="1478">
        <v>888888</v>
      </c>
      <c r="B165" s="1478"/>
      <c r="C165" s="1478"/>
      <c r="D165" s="1476" t="s">
        <v>238</v>
      </c>
      <c r="E165" s="1476"/>
      <c r="F165" s="1476"/>
      <c r="G165" s="1476"/>
      <c r="H165" s="1476"/>
      <c r="I165" s="1476"/>
      <c r="J165" s="1476"/>
      <c r="K165" s="1476"/>
      <c r="L165" s="1476"/>
      <c r="M165" s="1476"/>
      <c r="N165" s="1476"/>
      <c r="O165" s="1476"/>
      <c r="P165" s="1443">
        <v>150</v>
      </c>
      <c r="Q165" s="1443"/>
      <c r="R165" s="1451"/>
      <c r="S165" s="1451"/>
      <c r="T165" s="1451"/>
      <c r="U165" s="1452"/>
      <c r="V165" s="1451" t="s">
        <v>234</v>
      </c>
      <c r="W165" s="1451"/>
      <c r="X165" s="1451"/>
      <c r="Y165" s="1451"/>
      <c r="Z165" s="1451" t="s">
        <v>234</v>
      </c>
      <c r="AA165" s="1451"/>
      <c r="AB165" s="1451"/>
      <c r="AC165" s="1451" t="s">
        <v>234</v>
      </c>
      <c r="AD165" s="1451"/>
      <c r="AE165" s="1451"/>
      <c r="AF165" s="1451" t="s">
        <v>234</v>
      </c>
      <c r="AG165" s="1451"/>
      <c r="AH165" s="1451"/>
      <c r="AI165" s="1451"/>
      <c r="AJ165" s="1451" t="s">
        <v>234</v>
      </c>
      <c r="AK165" s="1451"/>
      <c r="AL165" s="1451"/>
      <c r="AM165" s="1451"/>
      <c r="AN165" s="1451"/>
      <c r="AO165" s="1451"/>
      <c r="AP165" s="1451"/>
      <c r="AQ165" s="1451"/>
      <c r="AR165" s="1451"/>
      <c r="AS165" s="1451"/>
      <c r="AT165" s="1451"/>
      <c r="AU165" s="1451"/>
      <c r="AV165" s="1451"/>
      <c r="AW165" s="1451"/>
      <c r="AX165" s="1451"/>
      <c r="AY165" s="1451"/>
      <c r="AZ165" s="1451"/>
      <c r="BA165" s="1451"/>
      <c r="BB165" s="1451"/>
    </row>
    <row r="166" spans="1:54" ht="27" customHeight="1" thickBot="1">
      <c r="A166" s="1478">
        <v>800001</v>
      </c>
      <c r="B166" s="1478"/>
      <c r="C166" s="1478"/>
      <c r="D166" s="1476" t="s">
        <v>239</v>
      </c>
      <c r="E166" s="1476"/>
      <c r="F166" s="1476"/>
      <c r="G166" s="1476"/>
      <c r="H166" s="1476"/>
      <c r="I166" s="1476"/>
      <c r="J166" s="1476"/>
      <c r="K166" s="1476"/>
      <c r="L166" s="1476"/>
      <c r="M166" s="1476"/>
      <c r="N166" s="1476"/>
      <c r="O166" s="1476"/>
      <c r="P166" s="1443">
        <v>151</v>
      </c>
      <c r="Q166" s="1443"/>
      <c r="R166" s="1451"/>
      <c r="S166" s="1451"/>
      <c r="T166" s="1451"/>
      <c r="U166" s="1452"/>
      <c r="V166" s="1451" t="s">
        <v>234</v>
      </c>
      <c r="W166" s="1451"/>
      <c r="X166" s="1451"/>
      <c r="Y166" s="1451"/>
      <c r="Z166" s="1451" t="s">
        <v>234</v>
      </c>
      <c r="AA166" s="1451"/>
      <c r="AB166" s="1451"/>
      <c r="AC166" s="1451" t="s">
        <v>234</v>
      </c>
      <c r="AD166" s="1451"/>
      <c r="AE166" s="1451"/>
      <c r="AF166" s="1451" t="s">
        <v>234</v>
      </c>
      <c r="AG166" s="1451"/>
      <c r="AH166" s="1451"/>
      <c r="AI166" s="1451"/>
      <c r="AJ166" s="1451" t="s">
        <v>234</v>
      </c>
      <c r="AK166" s="1451"/>
      <c r="AL166" s="1451"/>
      <c r="AM166" s="1451"/>
      <c r="AN166" s="1451"/>
      <c r="AO166" s="1451"/>
      <c r="AP166" s="1451"/>
      <c r="AQ166" s="1451"/>
      <c r="AR166" s="1451"/>
      <c r="AS166" s="1451"/>
      <c r="AT166" s="1451"/>
      <c r="AU166" s="1451"/>
      <c r="AV166" s="1451"/>
      <c r="AW166" s="1451"/>
      <c r="AX166" s="1451"/>
      <c r="AY166" s="1451"/>
      <c r="AZ166" s="1451"/>
      <c r="BA166" s="1451"/>
      <c r="BB166" s="1451"/>
    </row>
    <row r="167" spans="1:85" s="1458" customFormat="1" ht="30" customHeight="1" thickBot="1">
      <c r="A167" s="1465" t="s">
        <v>249</v>
      </c>
      <c r="B167" s="1466"/>
      <c r="C167" s="1466"/>
      <c r="D167" s="1466"/>
      <c r="E167" s="1466"/>
      <c r="F167" s="1466"/>
      <c r="G167" s="1466"/>
      <c r="H167" s="1466"/>
      <c r="I167" s="1466"/>
      <c r="J167" s="1466"/>
      <c r="K167" s="1466"/>
      <c r="L167" s="1466"/>
      <c r="M167" s="1466"/>
      <c r="N167" s="1466"/>
      <c r="O167" s="1467"/>
      <c r="P167" s="1454">
        <v>152</v>
      </c>
      <c r="Q167" s="1454"/>
      <c r="R167" s="1455">
        <v>7800</v>
      </c>
      <c r="S167" s="1455"/>
      <c r="T167" s="1455"/>
      <c r="U167" s="1456"/>
      <c r="V167" s="1455"/>
      <c r="W167" s="1455"/>
      <c r="X167" s="1455"/>
      <c r="Y167" s="1455"/>
      <c r="Z167" s="1455"/>
      <c r="AA167" s="1455"/>
      <c r="AB167" s="1455"/>
      <c r="AC167" s="1455"/>
      <c r="AD167" s="1455"/>
      <c r="AE167" s="1455"/>
      <c r="AF167" s="1455"/>
      <c r="AG167" s="1455"/>
      <c r="AH167" s="1455"/>
      <c r="AI167" s="1455"/>
      <c r="AJ167" s="1455"/>
      <c r="AK167" s="1455"/>
      <c r="AL167" s="1455"/>
      <c r="AM167" s="1455"/>
      <c r="AN167" s="1455"/>
      <c r="AO167" s="1455"/>
      <c r="AP167" s="1455"/>
      <c r="AQ167" s="1455"/>
      <c r="AR167" s="1455">
        <v>7800</v>
      </c>
      <c r="AS167" s="1455"/>
      <c r="AT167" s="1455"/>
      <c r="AU167" s="1455"/>
      <c r="AV167" s="1455">
        <v>1950</v>
      </c>
      <c r="AW167" s="1455"/>
      <c r="AX167" s="1455"/>
      <c r="AY167" s="1455"/>
      <c r="AZ167" s="1455">
        <v>6</v>
      </c>
      <c r="BA167" s="1455"/>
      <c r="BB167" s="1455"/>
      <c r="BC167" s="1457"/>
      <c r="BD167" s="1457"/>
      <c r="BE167" s="1457"/>
      <c r="BF167" s="1457"/>
      <c r="BG167" s="1457"/>
      <c r="BH167" s="1457"/>
      <c r="BI167" s="1457"/>
      <c r="BJ167" s="1457"/>
      <c r="BK167" s="1457"/>
      <c r="BL167" s="1457"/>
      <c r="BM167" s="1457"/>
      <c r="BN167" s="1457"/>
      <c r="BO167" s="1457"/>
      <c r="BP167" s="1457"/>
      <c r="BQ167" s="1457"/>
      <c r="BR167" s="1457"/>
      <c r="BS167" s="1457"/>
      <c r="BT167" s="1457"/>
      <c r="BU167" s="1457"/>
      <c r="BV167" s="1457"/>
      <c r="BW167" s="1457"/>
      <c r="BX167" s="1457"/>
      <c r="BY167" s="1457"/>
      <c r="BZ167" s="1457"/>
      <c r="CA167" s="1457"/>
      <c r="CB167" s="1457"/>
      <c r="CC167" s="1457"/>
      <c r="CD167" s="1457"/>
      <c r="CE167" s="1457"/>
      <c r="CF167" s="1457"/>
      <c r="CG167" s="1457"/>
    </row>
    <row r="168" spans="1:85" s="1480" customFormat="1" ht="19.5" customHeight="1" thickBot="1">
      <c r="A168" s="1479" t="s">
        <v>250</v>
      </c>
      <c r="B168" s="1479"/>
      <c r="C168" s="1479"/>
      <c r="D168" s="1479"/>
      <c r="E168" s="1479"/>
      <c r="F168" s="1479"/>
      <c r="G168" s="1479"/>
      <c r="H168" s="1479"/>
      <c r="I168" s="1479"/>
      <c r="J168" s="1479"/>
      <c r="K168" s="1479"/>
      <c r="L168" s="1479"/>
      <c r="M168" s="1479"/>
      <c r="N168" s="1479"/>
      <c r="O168" s="1479"/>
      <c r="P168" s="1454">
        <v>153</v>
      </c>
      <c r="Q168" s="1454"/>
      <c r="R168" s="1455">
        <v>7800</v>
      </c>
      <c r="S168" s="1455"/>
      <c r="T168" s="1455"/>
      <c r="U168" s="1456"/>
      <c r="V168" s="1455"/>
      <c r="W168" s="1455"/>
      <c r="X168" s="1455"/>
      <c r="Y168" s="1455"/>
      <c r="Z168" s="1455"/>
      <c r="AA168" s="1455"/>
      <c r="AB168" s="1455"/>
      <c r="AC168" s="1455"/>
      <c r="AD168" s="1455"/>
      <c r="AE168" s="1455"/>
      <c r="AF168" s="1455"/>
      <c r="AG168" s="1455"/>
      <c r="AH168" s="1455"/>
      <c r="AI168" s="1455"/>
      <c r="AJ168" s="1455"/>
      <c r="AK168" s="1455"/>
      <c r="AL168" s="1455"/>
      <c r="AM168" s="1455"/>
      <c r="AN168" s="1455"/>
      <c r="AO168" s="1455"/>
      <c r="AP168" s="1455"/>
      <c r="AQ168" s="1455"/>
      <c r="AR168" s="1455">
        <v>7800</v>
      </c>
      <c r="AS168" s="1455"/>
      <c r="AT168" s="1455"/>
      <c r="AU168" s="1455"/>
      <c r="AV168" s="1455">
        <v>1950</v>
      </c>
      <c r="AW168" s="1455"/>
      <c r="AX168" s="1455"/>
      <c r="AY168" s="1455"/>
      <c r="AZ168" s="1455">
        <v>6</v>
      </c>
      <c r="BA168" s="1455"/>
      <c r="BB168" s="1455"/>
      <c r="BC168" s="1457"/>
      <c r="BD168" s="1457"/>
      <c r="BE168" s="1457"/>
      <c r="BF168" s="1457"/>
      <c r="BG168" s="1457"/>
      <c r="BH168" s="1457"/>
      <c r="BI168" s="1457"/>
      <c r="BJ168" s="1457"/>
      <c r="BK168" s="1457"/>
      <c r="BL168" s="1457"/>
      <c r="BM168" s="1457"/>
      <c r="BN168" s="1457"/>
      <c r="BO168" s="1457"/>
      <c r="BP168" s="1457"/>
      <c r="BQ168" s="1457"/>
      <c r="BR168" s="1457"/>
      <c r="BS168" s="1457"/>
      <c r="BT168" s="1457"/>
      <c r="BU168" s="1457"/>
      <c r="BV168" s="1457"/>
      <c r="BW168" s="1457"/>
      <c r="BX168" s="1457"/>
      <c r="BY168" s="1457"/>
      <c r="BZ168" s="1457"/>
      <c r="CA168" s="1457"/>
      <c r="CB168" s="1457"/>
      <c r="CC168" s="1457"/>
      <c r="CD168" s="1457"/>
      <c r="CE168" s="1457"/>
      <c r="CF168" s="1457"/>
      <c r="CG168" s="1457"/>
    </row>
    <row r="169" spans="1:85" s="1480" customFormat="1" ht="28.5" customHeight="1" thickBot="1">
      <c r="A169" s="1481" t="s">
        <v>251</v>
      </c>
      <c r="B169" s="1481"/>
      <c r="C169" s="1481"/>
      <c r="D169" s="1481"/>
      <c r="E169" s="1481"/>
      <c r="F169" s="1481"/>
      <c r="G169" s="1481"/>
      <c r="H169" s="1481"/>
      <c r="I169" s="1481"/>
      <c r="J169" s="1481"/>
      <c r="K169" s="1481"/>
      <c r="L169" s="1481"/>
      <c r="M169" s="1481"/>
      <c r="N169" s="1481"/>
      <c r="O169" s="1481"/>
      <c r="P169" s="1454">
        <v>154</v>
      </c>
      <c r="Q169" s="1454"/>
      <c r="R169" s="1455">
        <v>484122</v>
      </c>
      <c r="S169" s="1455"/>
      <c r="T169" s="1455"/>
      <c r="U169" s="1456"/>
      <c r="V169" s="1455">
        <v>81685</v>
      </c>
      <c r="W169" s="1455"/>
      <c r="X169" s="1455"/>
      <c r="Y169" s="1455"/>
      <c r="Z169" s="1455">
        <v>11880</v>
      </c>
      <c r="AA169" s="1455"/>
      <c r="AB169" s="1455"/>
      <c r="AC169" s="1455">
        <v>2143</v>
      </c>
      <c r="AD169" s="1455"/>
      <c r="AE169" s="1455"/>
      <c r="AF169" s="1455"/>
      <c r="AG169" s="1455"/>
      <c r="AH169" s="1455"/>
      <c r="AI169" s="1455"/>
      <c r="AJ169" s="1455"/>
      <c r="AK169" s="1455"/>
      <c r="AL169" s="1455"/>
      <c r="AM169" s="1455"/>
      <c r="AN169" s="1455"/>
      <c r="AO169" s="1455"/>
      <c r="AP169" s="1455"/>
      <c r="AQ169" s="1455"/>
      <c r="AR169" s="1455">
        <v>579830</v>
      </c>
      <c r="AS169" s="1455"/>
      <c r="AT169" s="1455"/>
      <c r="AU169" s="1455"/>
      <c r="AV169" s="1455">
        <v>171275</v>
      </c>
      <c r="AW169" s="1455"/>
      <c r="AX169" s="1455"/>
      <c r="AY169" s="1455"/>
      <c r="AZ169" s="1455">
        <v>200</v>
      </c>
      <c r="BA169" s="1455"/>
      <c r="BB169" s="1455"/>
      <c r="BC169" s="1457"/>
      <c r="BD169" s="1457"/>
      <c r="BE169" s="1457"/>
      <c r="BF169" s="1457"/>
      <c r="BG169" s="1457"/>
      <c r="BH169" s="1457"/>
      <c r="BI169" s="1457"/>
      <c r="BJ169" s="1457"/>
      <c r="BK169" s="1457"/>
      <c r="BL169" s="1457"/>
      <c r="BM169" s="1457"/>
      <c r="BN169" s="1457"/>
      <c r="BO169" s="1457"/>
      <c r="BP169" s="1457"/>
      <c r="BQ169" s="1457"/>
      <c r="BR169" s="1457"/>
      <c r="BS169" s="1457"/>
      <c r="BT169" s="1457"/>
      <c r="BU169" s="1457"/>
      <c r="BV169" s="1457"/>
      <c r="BW169" s="1457"/>
      <c r="BX169" s="1457"/>
      <c r="BY169" s="1457"/>
      <c r="BZ169" s="1457"/>
      <c r="CA169" s="1457"/>
      <c r="CB169" s="1457"/>
      <c r="CC169" s="1457"/>
      <c r="CD169" s="1457"/>
      <c r="CE169" s="1457"/>
      <c r="CF169" s="1457"/>
      <c r="CG169" s="1457"/>
    </row>
    <row r="170" spans="1:54" ht="19.5" customHeight="1">
      <c r="A170" s="1482" t="s">
        <v>252</v>
      </c>
      <c r="B170" s="1482"/>
      <c r="C170" s="1482"/>
      <c r="D170" s="1482"/>
      <c r="E170" s="1482"/>
      <c r="F170" s="1482"/>
      <c r="G170" s="1482"/>
      <c r="H170" s="1482"/>
      <c r="I170" s="1482"/>
      <c r="J170" s="1482"/>
      <c r="K170" s="1482"/>
      <c r="L170" s="1482"/>
      <c r="M170" s="1482"/>
      <c r="N170" s="1482"/>
      <c r="O170" s="1482"/>
      <c r="P170" s="1443"/>
      <c r="Q170" s="1443"/>
      <c r="R170" s="1461"/>
      <c r="S170" s="1461"/>
      <c r="T170" s="1461"/>
      <c r="U170" s="1462"/>
      <c r="V170" s="1461"/>
      <c r="W170" s="1461"/>
      <c r="X170" s="1461"/>
      <c r="Y170" s="1461"/>
      <c r="Z170" s="1461"/>
      <c r="AA170" s="1461"/>
      <c r="AB170" s="1461"/>
      <c r="AC170" s="1461"/>
      <c r="AD170" s="1461"/>
      <c r="AE170" s="1461"/>
      <c r="AF170" s="1461"/>
      <c r="AG170" s="1461"/>
      <c r="AH170" s="1461"/>
      <c r="AI170" s="1461"/>
      <c r="AJ170" s="1461"/>
      <c r="AK170" s="1461"/>
      <c r="AL170" s="1461"/>
      <c r="AM170" s="1461"/>
      <c r="AN170" s="1461"/>
      <c r="AO170" s="1461"/>
      <c r="AP170" s="1461"/>
      <c r="AQ170" s="1461"/>
      <c r="AR170" s="1461"/>
      <c r="AS170" s="1461"/>
      <c r="AT170" s="1461"/>
      <c r="AU170" s="1461"/>
      <c r="AV170" s="1461"/>
      <c r="AW170" s="1461"/>
      <c r="AX170" s="1461"/>
      <c r="AY170" s="1461"/>
      <c r="AZ170" s="1461"/>
      <c r="BA170" s="1461"/>
      <c r="BB170" s="1461"/>
    </row>
    <row r="171" spans="1:54" ht="19.5" customHeight="1">
      <c r="A171" s="1474"/>
      <c r="B171" s="1474"/>
      <c r="C171" s="1474"/>
      <c r="D171" s="1475" t="s">
        <v>253</v>
      </c>
      <c r="E171" s="1475"/>
      <c r="F171" s="1475"/>
      <c r="G171" s="1475"/>
      <c r="H171" s="1475"/>
      <c r="I171" s="1475"/>
      <c r="J171" s="1475"/>
      <c r="K171" s="1475"/>
      <c r="L171" s="1475"/>
      <c r="M171" s="1475"/>
      <c r="N171" s="1475"/>
      <c r="O171" s="1475"/>
      <c r="P171" s="1443">
        <v>155</v>
      </c>
      <c r="Q171" s="1443"/>
      <c r="R171" s="1447"/>
      <c r="S171" s="1447"/>
      <c r="T171" s="1447"/>
      <c r="U171" s="1448"/>
      <c r="V171" s="1447" t="s">
        <v>234</v>
      </c>
      <c r="W171" s="1447"/>
      <c r="X171" s="1447"/>
      <c r="Y171" s="1447"/>
      <c r="Z171" s="1447" t="s">
        <v>234</v>
      </c>
      <c r="AA171" s="1447"/>
      <c r="AB171" s="1447"/>
      <c r="AC171" s="1447" t="s">
        <v>234</v>
      </c>
      <c r="AD171" s="1447"/>
      <c r="AE171" s="1447"/>
      <c r="AF171" s="1447" t="s">
        <v>234</v>
      </c>
      <c r="AG171" s="1447"/>
      <c r="AH171" s="1447"/>
      <c r="AI171" s="1447"/>
      <c r="AJ171" s="1447" t="s">
        <v>234</v>
      </c>
      <c r="AK171" s="1447"/>
      <c r="AL171" s="1447"/>
      <c r="AM171" s="1447"/>
      <c r="AN171" s="1447"/>
      <c r="AO171" s="1447"/>
      <c r="AP171" s="1447"/>
      <c r="AQ171" s="1447"/>
      <c r="AR171" s="1447"/>
      <c r="AS171" s="1447"/>
      <c r="AT171" s="1447"/>
      <c r="AU171" s="1447"/>
      <c r="AV171" s="1447"/>
      <c r="AW171" s="1447"/>
      <c r="AX171" s="1447"/>
      <c r="AY171" s="1447"/>
      <c r="AZ171" s="1447"/>
      <c r="BA171" s="1447"/>
      <c r="BB171" s="1447"/>
    </row>
    <row r="172" spans="1:54" ht="19.5" customHeight="1">
      <c r="A172" s="1474"/>
      <c r="B172" s="1474"/>
      <c r="C172" s="1474"/>
      <c r="D172" s="1475" t="s">
        <v>254</v>
      </c>
      <c r="E172" s="1475"/>
      <c r="F172" s="1475"/>
      <c r="G172" s="1475"/>
      <c r="H172" s="1475"/>
      <c r="I172" s="1475"/>
      <c r="J172" s="1475"/>
      <c r="K172" s="1475"/>
      <c r="L172" s="1475"/>
      <c r="M172" s="1475"/>
      <c r="N172" s="1475"/>
      <c r="O172" s="1475"/>
      <c r="P172" s="1443">
        <v>156</v>
      </c>
      <c r="Q172" s="1443"/>
      <c r="R172" s="1447"/>
      <c r="S172" s="1447"/>
      <c r="T172" s="1447"/>
      <c r="U172" s="1448"/>
      <c r="V172" s="1447" t="s">
        <v>234</v>
      </c>
      <c r="W172" s="1447"/>
      <c r="X172" s="1447"/>
      <c r="Y172" s="1447"/>
      <c r="Z172" s="1447" t="s">
        <v>234</v>
      </c>
      <c r="AA172" s="1447"/>
      <c r="AB172" s="1447"/>
      <c r="AC172" s="1447" t="s">
        <v>234</v>
      </c>
      <c r="AD172" s="1447"/>
      <c r="AE172" s="1447"/>
      <c r="AF172" s="1447" t="s">
        <v>234</v>
      </c>
      <c r="AG172" s="1447"/>
      <c r="AH172" s="1447"/>
      <c r="AI172" s="1447"/>
      <c r="AJ172" s="1447" t="s">
        <v>234</v>
      </c>
      <c r="AK172" s="1447"/>
      <c r="AL172" s="1447"/>
      <c r="AM172" s="1447"/>
      <c r="AN172" s="1447"/>
      <c r="AO172" s="1447"/>
      <c r="AP172" s="1447"/>
      <c r="AQ172" s="1447"/>
      <c r="AR172" s="1447"/>
      <c r="AS172" s="1447"/>
      <c r="AT172" s="1447"/>
      <c r="AU172" s="1447"/>
      <c r="AV172" s="1447"/>
      <c r="AW172" s="1447"/>
      <c r="AX172" s="1447"/>
      <c r="AY172" s="1447"/>
      <c r="AZ172" s="1447"/>
      <c r="BA172" s="1447"/>
      <c r="BB172" s="1447"/>
    </row>
    <row r="173" spans="1:54" ht="26.25" customHeight="1">
      <c r="A173" s="1474"/>
      <c r="B173" s="1474"/>
      <c r="C173" s="1474"/>
      <c r="D173" s="1475" t="s">
        <v>255</v>
      </c>
      <c r="E173" s="1475"/>
      <c r="F173" s="1475"/>
      <c r="G173" s="1475"/>
      <c r="H173" s="1475"/>
      <c r="I173" s="1475"/>
      <c r="J173" s="1475"/>
      <c r="K173" s="1475"/>
      <c r="L173" s="1475"/>
      <c r="M173" s="1475"/>
      <c r="N173" s="1475"/>
      <c r="O173" s="1475"/>
      <c r="P173" s="1443">
        <v>157</v>
      </c>
      <c r="Q173" s="1443"/>
      <c r="R173" s="1447"/>
      <c r="S173" s="1447"/>
      <c r="T173" s="1447"/>
      <c r="U173" s="1448"/>
      <c r="V173" s="1447" t="s">
        <v>234</v>
      </c>
      <c r="W173" s="1447"/>
      <c r="X173" s="1447"/>
      <c r="Y173" s="1447"/>
      <c r="Z173" s="1447" t="s">
        <v>234</v>
      </c>
      <c r="AA173" s="1447"/>
      <c r="AB173" s="1447"/>
      <c r="AC173" s="1447" t="s">
        <v>234</v>
      </c>
      <c r="AD173" s="1447"/>
      <c r="AE173" s="1447"/>
      <c r="AF173" s="1447" t="s">
        <v>234</v>
      </c>
      <c r="AG173" s="1447"/>
      <c r="AH173" s="1447"/>
      <c r="AI173" s="1447"/>
      <c r="AJ173" s="1447" t="s">
        <v>234</v>
      </c>
      <c r="AK173" s="1447"/>
      <c r="AL173" s="1447"/>
      <c r="AM173" s="1447"/>
      <c r="AN173" s="1447"/>
      <c r="AO173" s="1447"/>
      <c r="AP173" s="1447"/>
      <c r="AQ173" s="1447"/>
      <c r="AR173" s="1447"/>
      <c r="AS173" s="1447"/>
      <c r="AT173" s="1447"/>
      <c r="AU173" s="1447"/>
      <c r="AV173" s="1447"/>
      <c r="AW173" s="1447"/>
      <c r="AX173" s="1447"/>
      <c r="AY173" s="1447"/>
      <c r="AZ173" s="1447"/>
      <c r="BA173" s="1447"/>
      <c r="BB173" s="1447"/>
    </row>
    <row r="174" spans="1:54" ht="25.5" customHeight="1">
      <c r="A174" s="1474"/>
      <c r="B174" s="1474"/>
      <c r="C174" s="1474"/>
      <c r="D174" s="1475" t="s">
        <v>256</v>
      </c>
      <c r="E174" s="1475"/>
      <c r="F174" s="1475"/>
      <c r="G174" s="1475"/>
      <c r="H174" s="1475"/>
      <c r="I174" s="1475"/>
      <c r="J174" s="1475"/>
      <c r="K174" s="1475"/>
      <c r="L174" s="1475"/>
      <c r="M174" s="1475"/>
      <c r="N174" s="1475"/>
      <c r="O174" s="1475"/>
      <c r="P174" s="1443">
        <v>158</v>
      </c>
      <c r="Q174" s="1443"/>
      <c r="R174" s="1447"/>
      <c r="S174" s="1447"/>
      <c r="T174" s="1447"/>
      <c r="U174" s="1448"/>
      <c r="V174" s="1447" t="s">
        <v>234</v>
      </c>
      <c r="W174" s="1447"/>
      <c r="X174" s="1447"/>
      <c r="Y174" s="1447"/>
      <c r="Z174" s="1447" t="s">
        <v>234</v>
      </c>
      <c r="AA174" s="1447"/>
      <c r="AB174" s="1447"/>
      <c r="AC174" s="1447" t="s">
        <v>234</v>
      </c>
      <c r="AD174" s="1447"/>
      <c r="AE174" s="1447"/>
      <c r="AF174" s="1447" t="s">
        <v>234</v>
      </c>
      <c r="AG174" s="1447"/>
      <c r="AH174" s="1447"/>
      <c r="AI174" s="1447"/>
      <c r="AJ174" s="1447" t="s">
        <v>234</v>
      </c>
      <c r="AK174" s="1447"/>
      <c r="AL174" s="1447"/>
      <c r="AM174" s="1447"/>
      <c r="AN174" s="1447"/>
      <c r="AO174" s="1447"/>
      <c r="AP174" s="1447"/>
      <c r="AQ174" s="1447"/>
      <c r="AR174" s="1447"/>
      <c r="AS174" s="1447"/>
      <c r="AT174" s="1447"/>
      <c r="AU174" s="1447"/>
      <c r="AV174" s="1447"/>
      <c r="AW174" s="1447"/>
      <c r="AX174" s="1447"/>
      <c r="AY174" s="1447"/>
      <c r="AZ174" s="1447"/>
      <c r="BA174" s="1447"/>
      <c r="BB174" s="1447"/>
    </row>
    <row r="175" spans="1:54" ht="19.5" customHeight="1" thickBot="1">
      <c r="A175" s="1478"/>
      <c r="B175" s="1478"/>
      <c r="C175" s="1478"/>
      <c r="D175" s="1476" t="s">
        <v>257</v>
      </c>
      <c r="E175" s="1476"/>
      <c r="F175" s="1476"/>
      <c r="G175" s="1476"/>
      <c r="H175" s="1476"/>
      <c r="I175" s="1476"/>
      <c r="J175" s="1476"/>
      <c r="K175" s="1476"/>
      <c r="L175" s="1476"/>
      <c r="M175" s="1476"/>
      <c r="N175" s="1476"/>
      <c r="O175" s="1476"/>
      <c r="P175" s="1443">
        <v>159</v>
      </c>
      <c r="Q175" s="1443"/>
      <c r="R175" s="1451"/>
      <c r="S175" s="1451"/>
      <c r="T175" s="1451"/>
      <c r="U175" s="1452"/>
      <c r="V175" s="1451" t="s">
        <v>234</v>
      </c>
      <c r="W175" s="1451"/>
      <c r="X175" s="1451"/>
      <c r="Y175" s="1451"/>
      <c r="Z175" s="1451" t="s">
        <v>234</v>
      </c>
      <c r="AA175" s="1451"/>
      <c r="AB175" s="1451"/>
      <c r="AC175" s="1451" t="s">
        <v>234</v>
      </c>
      <c r="AD175" s="1451"/>
      <c r="AE175" s="1451"/>
      <c r="AF175" s="1451" t="s">
        <v>234</v>
      </c>
      <c r="AG175" s="1451"/>
      <c r="AH175" s="1451"/>
      <c r="AI175" s="1451"/>
      <c r="AJ175" s="1451" t="s">
        <v>234</v>
      </c>
      <c r="AK175" s="1451"/>
      <c r="AL175" s="1451"/>
      <c r="AM175" s="1451"/>
      <c r="AN175" s="1451"/>
      <c r="AO175" s="1451"/>
      <c r="AP175" s="1451"/>
      <c r="AQ175" s="1451"/>
      <c r="AR175" s="1451"/>
      <c r="AS175" s="1451"/>
      <c r="AT175" s="1451"/>
      <c r="AU175" s="1451"/>
      <c r="AV175" s="1451"/>
      <c r="AW175" s="1451"/>
      <c r="AX175" s="1451"/>
      <c r="AY175" s="1451"/>
      <c r="AZ175" s="1451"/>
      <c r="BA175" s="1451"/>
      <c r="BB175" s="1451"/>
    </row>
    <row r="176" spans="1:85" s="1483" customFormat="1" ht="28.5" customHeight="1" thickBot="1">
      <c r="A176" s="1481" t="s">
        <v>258</v>
      </c>
      <c r="B176" s="1481"/>
      <c r="C176" s="1481"/>
      <c r="D176" s="1481"/>
      <c r="E176" s="1481"/>
      <c r="F176" s="1481"/>
      <c r="G176" s="1481"/>
      <c r="H176" s="1481"/>
      <c r="I176" s="1481"/>
      <c r="J176" s="1481"/>
      <c r="K176" s="1481"/>
      <c r="L176" s="1481"/>
      <c r="M176" s="1481"/>
      <c r="N176" s="1481"/>
      <c r="O176" s="1481"/>
      <c r="P176" s="1454">
        <v>160</v>
      </c>
      <c r="Q176" s="1454"/>
      <c r="R176" s="1468"/>
      <c r="S176" s="1468"/>
      <c r="T176" s="1468"/>
      <c r="U176" s="1469"/>
      <c r="V176" s="1468"/>
      <c r="W176" s="1468"/>
      <c r="X176" s="1468"/>
      <c r="Y176" s="1468"/>
      <c r="Z176" s="1468"/>
      <c r="AA176" s="1468"/>
      <c r="AB176" s="1468"/>
      <c r="AC176" s="1468"/>
      <c r="AD176" s="1468"/>
      <c r="AE176" s="1468"/>
      <c r="AF176" s="1468"/>
      <c r="AG176" s="1468"/>
      <c r="AH176" s="1468"/>
      <c r="AI176" s="1468"/>
      <c r="AJ176" s="1468"/>
      <c r="AK176" s="1468"/>
      <c r="AL176" s="1468"/>
      <c r="AM176" s="1468"/>
      <c r="AN176" s="1468"/>
      <c r="AO176" s="1468"/>
      <c r="AP176" s="1468"/>
      <c r="AQ176" s="1468"/>
      <c r="AR176" s="1468"/>
      <c r="AS176" s="1468"/>
      <c r="AT176" s="1468"/>
      <c r="AU176" s="1468"/>
      <c r="AV176" s="1468"/>
      <c r="AW176" s="1468"/>
      <c r="AX176" s="1468"/>
      <c r="AY176" s="1468"/>
      <c r="AZ176" s="1468"/>
      <c r="BA176" s="1468"/>
      <c r="BB176" s="1468"/>
      <c r="BC176" s="1404"/>
      <c r="BD176" s="1404"/>
      <c r="BE176" s="1404"/>
      <c r="BF176" s="1404"/>
      <c r="BG176" s="1404"/>
      <c r="BH176" s="1404"/>
      <c r="BI176" s="1404"/>
      <c r="BJ176" s="1404"/>
      <c r="BK176" s="1404"/>
      <c r="BL176" s="1404"/>
      <c r="BM176" s="1404"/>
      <c r="BN176" s="1404"/>
      <c r="BO176" s="1404"/>
      <c r="BP176" s="1404"/>
      <c r="BQ176" s="1404"/>
      <c r="BR176" s="1404"/>
      <c r="BS176" s="1404"/>
      <c r="BT176" s="1404"/>
      <c r="BU176" s="1404"/>
      <c r="BV176" s="1404"/>
      <c r="BW176" s="1404"/>
      <c r="BX176" s="1404"/>
      <c r="BY176" s="1404"/>
      <c r="BZ176" s="1404"/>
      <c r="CA176" s="1404"/>
      <c r="CB176" s="1404"/>
      <c r="CC176" s="1404"/>
      <c r="CD176" s="1404"/>
      <c r="CE176" s="1404"/>
      <c r="CF176" s="1404"/>
      <c r="CG176" s="1404"/>
    </row>
    <row r="177" spans="1:85" s="1480" customFormat="1" ht="19.5" customHeight="1" thickBot="1">
      <c r="A177" s="1484" t="s">
        <v>259</v>
      </c>
      <c r="B177" s="1484"/>
      <c r="C177" s="1484"/>
      <c r="D177" s="1484"/>
      <c r="E177" s="1484"/>
      <c r="F177" s="1484"/>
      <c r="G177" s="1484"/>
      <c r="H177" s="1484"/>
      <c r="I177" s="1484"/>
      <c r="J177" s="1484"/>
      <c r="K177" s="1484"/>
      <c r="L177" s="1484"/>
      <c r="M177" s="1484"/>
      <c r="N177" s="1484"/>
      <c r="O177" s="1484"/>
      <c r="P177" s="1454">
        <v>161</v>
      </c>
      <c r="Q177" s="1454"/>
      <c r="R177" s="1455">
        <v>484122</v>
      </c>
      <c r="S177" s="1455"/>
      <c r="T177" s="1455"/>
      <c r="U177" s="1456"/>
      <c r="V177" s="1455">
        <v>81685</v>
      </c>
      <c r="W177" s="1455"/>
      <c r="X177" s="1455"/>
      <c r="Y177" s="1455"/>
      <c r="Z177" s="1455">
        <v>11880</v>
      </c>
      <c r="AA177" s="1455"/>
      <c r="AB177" s="1455"/>
      <c r="AC177" s="1455">
        <v>2143</v>
      </c>
      <c r="AD177" s="1455"/>
      <c r="AE177" s="1455"/>
      <c r="AF177" s="1455"/>
      <c r="AG177" s="1455"/>
      <c r="AH177" s="1455"/>
      <c r="AI177" s="1455"/>
      <c r="AJ177" s="1455"/>
      <c r="AK177" s="1455"/>
      <c r="AL177" s="1455"/>
      <c r="AM177" s="1455"/>
      <c r="AN177" s="1455"/>
      <c r="AO177" s="1455"/>
      <c r="AP177" s="1455"/>
      <c r="AQ177" s="1455"/>
      <c r="AR177" s="1455">
        <v>579830</v>
      </c>
      <c r="AS177" s="1455"/>
      <c r="AT177" s="1455"/>
      <c r="AU177" s="1455"/>
      <c r="AV177" s="1455">
        <v>171275</v>
      </c>
      <c r="AW177" s="1455"/>
      <c r="AX177" s="1455"/>
      <c r="AY177" s="1455"/>
      <c r="AZ177" s="1455">
        <v>200</v>
      </c>
      <c r="BA177" s="1455"/>
      <c r="BB177" s="1455"/>
      <c r="BC177" s="1457"/>
      <c r="BD177" s="1457"/>
      <c r="BE177" s="1457"/>
      <c r="BF177" s="1457"/>
      <c r="BG177" s="1457"/>
      <c r="BH177" s="1457"/>
      <c r="BI177" s="1457"/>
      <c r="BJ177" s="1457"/>
      <c r="BK177" s="1457"/>
      <c r="BL177" s="1457"/>
      <c r="BM177" s="1457"/>
      <c r="BN177" s="1457"/>
      <c r="BO177" s="1457"/>
      <c r="BP177" s="1457"/>
      <c r="BQ177" s="1457"/>
      <c r="BR177" s="1457"/>
      <c r="BS177" s="1457"/>
      <c r="BT177" s="1457"/>
      <c r="BU177" s="1457"/>
      <c r="BV177" s="1457"/>
      <c r="BW177" s="1457"/>
      <c r="BX177" s="1457"/>
      <c r="BY177" s="1457"/>
      <c r="BZ177" s="1457"/>
      <c r="CA177" s="1457"/>
      <c r="CB177" s="1457"/>
      <c r="CC177" s="1457"/>
      <c r="CD177" s="1457"/>
      <c r="CE177" s="1457"/>
      <c r="CF177" s="1457"/>
      <c r="CG177" s="1457"/>
    </row>
  </sheetData>
  <mergeCells count="2119">
    <mergeCell ref="AQ6:BB6"/>
    <mergeCell ref="V166:Y166"/>
    <mergeCell ref="AV166:AY166"/>
    <mergeCell ref="AZ166:BB166"/>
    <mergeCell ref="AF166:AI166"/>
    <mergeCell ref="AJ166:AM166"/>
    <mergeCell ref="AN166:AQ166"/>
    <mergeCell ref="AR166:AU166"/>
    <mergeCell ref="AJ158:AM158"/>
    <mergeCell ref="AN158:AQ158"/>
    <mergeCell ref="AR158:AU158"/>
    <mergeCell ref="AV158:AY158"/>
    <mergeCell ref="V158:Y158"/>
    <mergeCell ref="Z158:AB158"/>
    <mergeCell ref="AC158:AE158"/>
    <mergeCell ref="AF158:AI158"/>
    <mergeCell ref="A144:C144"/>
    <mergeCell ref="P66:Q66"/>
    <mergeCell ref="P67:Q67"/>
    <mergeCell ref="P68:Q68"/>
    <mergeCell ref="P69:Q69"/>
    <mergeCell ref="A124:C124"/>
    <mergeCell ref="A125:C125"/>
    <mergeCell ref="A126:O126"/>
    <mergeCell ref="D128:O128"/>
    <mergeCell ref="A122:C122"/>
    <mergeCell ref="A158:C158"/>
    <mergeCell ref="D158:O158"/>
    <mergeCell ref="P158:Q158"/>
    <mergeCell ref="A147:O147"/>
    <mergeCell ref="P156:Q156"/>
    <mergeCell ref="D148:O148"/>
    <mergeCell ref="D149:O149"/>
    <mergeCell ref="P149:Q149"/>
    <mergeCell ref="P150:Q150"/>
    <mergeCell ref="P151:Q151"/>
    <mergeCell ref="P50:Q50"/>
    <mergeCell ref="P48:Q48"/>
    <mergeCell ref="P49:Q49"/>
    <mergeCell ref="P73:Q73"/>
    <mergeCell ref="P56:Q56"/>
    <mergeCell ref="P57:Q57"/>
    <mergeCell ref="P58:Q58"/>
    <mergeCell ref="P59:Q59"/>
    <mergeCell ref="P60:Q60"/>
    <mergeCell ref="P61:Q61"/>
    <mergeCell ref="A15:O15"/>
    <mergeCell ref="P15:Q15"/>
    <mergeCell ref="P36:Q36"/>
    <mergeCell ref="P37:Q37"/>
    <mergeCell ref="D37:O37"/>
    <mergeCell ref="D33:O33"/>
    <mergeCell ref="A34:O34"/>
    <mergeCell ref="A35:C35"/>
    <mergeCell ref="A36:C36"/>
    <mergeCell ref="D35:O35"/>
    <mergeCell ref="AZ176:BB176"/>
    <mergeCell ref="AZ177:BB177"/>
    <mergeCell ref="R176:T176"/>
    <mergeCell ref="R177:T177"/>
    <mergeCell ref="V176:Y176"/>
    <mergeCell ref="V177:Y177"/>
    <mergeCell ref="Z176:AB176"/>
    <mergeCell ref="AC176:AE176"/>
    <mergeCell ref="Z177:AB177"/>
    <mergeCell ref="AC177:AE177"/>
    <mergeCell ref="AV176:AY176"/>
    <mergeCell ref="AF177:AI177"/>
    <mergeCell ref="AJ177:AM177"/>
    <mergeCell ref="AN177:AQ177"/>
    <mergeCell ref="AR177:AU177"/>
    <mergeCell ref="AV177:AY177"/>
    <mergeCell ref="AF176:AI176"/>
    <mergeCell ref="AJ176:AM176"/>
    <mergeCell ref="AN176:AQ176"/>
    <mergeCell ref="AR176:AU176"/>
    <mergeCell ref="AV169:AY169"/>
    <mergeCell ref="AZ167:BB167"/>
    <mergeCell ref="AZ168:BB168"/>
    <mergeCell ref="AZ169:BB169"/>
    <mergeCell ref="AV167:AY167"/>
    <mergeCell ref="AV168:AY168"/>
    <mergeCell ref="AJ168:AM168"/>
    <mergeCell ref="AN168:AQ168"/>
    <mergeCell ref="AR168:AU168"/>
    <mergeCell ref="AN169:AQ169"/>
    <mergeCell ref="AR169:AU169"/>
    <mergeCell ref="AC159:AE159"/>
    <mergeCell ref="Z167:AB167"/>
    <mergeCell ref="AC167:AE167"/>
    <mergeCell ref="Z168:AB168"/>
    <mergeCell ref="AC168:AE168"/>
    <mergeCell ref="Z165:AB165"/>
    <mergeCell ref="AC165:AE165"/>
    <mergeCell ref="Z166:AB166"/>
    <mergeCell ref="AC166:AE166"/>
    <mergeCell ref="AZ152:BB152"/>
    <mergeCell ref="V159:Y159"/>
    <mergeCell ref="AF159:AI159"/>
    <mergeCell ref="AJ159:AM159"/>
    <mergeCell ref="AN159:AQ159"/>
    <mergeCell ref="AR159:AU159"/>
    <mergeCell ref="AV159:AY159"/>
    <mergeCell ref="AZ159:BB159"/>
    <mergeCell ref="Z159:AB159"/>
    <mergeCell ref="AR152:AU152"/>
    <mergeCell ref="AV152:AY152"/>
    <mergeCell ref="Z152:AB152"/>
    <mergeCell ref="AC152:AE152"/>
    <mergeCell ref="V152:Y152"/>
    <mergeCell ref="AF152:AI152"/>
    <mergeCell ref="AJ152:AM152"/>
    <mergeCell ref="AN152:AQ152"/>
    <mergeCell ref="AZ147:BB147"/>
    <mergeCell ref="AF147:AI147"/>
    <mergeCell ref="AJ147:AM147"/>
    <mergeCell ref="AN147:AQ147"/>
    <mergeCell ref="AR147:AU147"/>
    <mergeCell ref="AV147:AY147"/>
    <mergeCell ref="Z147:AB147"/>
    <mergeCell ref="AC147:AE147"/>
    <mergeCell ref="V147:Y147"/>
    <mergeCell ref="V145:Y145"/>
    <mergeCell ref="V146:Y146"/>
    <mergeCell ref="Z145:AB145"/>
    <mergeCell ref="AC145:AE145"/>
    <mergeCell ref="AC146:AE146"/>
    <mergeCell ref="Z146:AB146"/>
    <mergeCell ref="V136:Y136"/>
    <mergeCell ref="Z136:AB136"/>
    <mergeCell ref="AC136:AE136"/>
    <mergeCell ref="AZ136:BB136"/>
    <mergeCell ref="AZ126:BB126"/>
    <mergeCell ref="AF136:AI136"/>
    <mergeCell ref="AJ136:AM136"/>
    <mergeCell ref="AN136:AQ136"/>
    <mergeCell ref="AR136:AU136"/>
    <mergeCell ref="AV136:AY136"/>
    <mergeCell ref="AV126:AY126"/>
    <mergeCell ref="AZ135:BB135"/>
    <mergeCell ref="AZ127:BB127"/>
    <mergeCell ref="AV135:AY135"/>
    <mergeCell ref="Z126:AB126"/>
    <mergeCell ref="AC126:AE126"/>
    <mergeCell ref="V126:Y126"/>
    <mergeCell ref="V104:Y104"/>
    <mergeCell ref="Z104:AB104"/>
    <mergeCell ref="AC104:AE104"/>
    <mergeCell ref="Z125:AB125"/>
    <mergeCell ref="AC125:AE125"/>
    <mergeCell ref="Z123:AB123"/>
    <mergeCell ref="AC123:AE123"/>
    <mergeCell ref="AZ84:BB84"/>
    <mergeCell ref="AF104:AI104"/>
    <mergeCell ref="AJ104:AM104"/>
    <mergeCell ref="AN104:AQ104"/>
    <mergeCell ref="AR104:AU104"/>
    <mergeCell ref="AV104:AY104"/>
    <mergeCell ref="AN84:AQ84"/>
    <mergeCell ref="AR84:AU84"/>
    <mergeCell ref="AV84:AY84"/>
    <mergeCell ref="AF84:AI84"/>
    <mergeCell ref="V84:Y84"/>
    <mergeCell ref="V80:Y80"/>
    <mergeCell ref="V81:Y81"/>
    <mergeCell ref="V82:Y82"/>
    <mergeCell ref="V83:Y83"/>
    <mergeCell ref="AJ84:AM84"/>
    <mergeCell ref="AC51:AE51"/>
    <mergeCell ref="Z82:AB82"/>
    <mergeCell ref="AC82:AE82"/>
    <mergeCell ref="Z83:AB83"/>
    <mergeCell ref="AC83:AE83"/>
    <mergeCell ref="Z80:AB80"/>
    <mergeCell ref="AC80:AE80"/>
    <mergeCell ref="Z84:AB84"/>
    <mergeCell ref="AC84:AE84"/>
    <mergeCell ref="AZ51:BB51"/>
    <mergeCell ref="AF51:AI51"/>
    <mergeCell ref="AJ51:AM51"/>
    <mergeCell ref="AN51:AQ51"/>
    <mergeCell ref="AV51:AY51"/>
    <mergeCell ref="AR51:AU51"/>
    <mergeCell ref="Z41:AB41"/>
    <mergeCell ref="AC41:AE41"/>
    <mergeCell ref="AF50:AI50"/>
    <mergeCell ref="AV48:AY48"/>
    <mergeCell ref="AF49:AI49"/>
    <mergeCell ref="AJ49:AM49"/>
    <mergeCell ref="AN49:AQ49"/>
    <mergeCell ref="AV46:AY46"/>
    <mergeCell ref="AV47:AY47"/>
    <mergeCell ref="AF46:AI46"/>
    <mergeCell ref="AZ41:BB41"/>
    <mergeCell ref="AF41:AI41"/>
    <mergeCell ref="AJ41:AM41"/>
    <mergeCell ref="AN41:AQ41"/>
    <mergeCell ref="AR41:AU41"/>
    <mergeCell ref="AV41:AY41"/>
    <mergeCell ref="AC34:AE34"/>
    <mergeCell ref="AZ34:BB34"/>
    <mergeCell ref="AV34:AY34"/>
    <mergeCell ref="AF34:AI34"/>
    <mergeCell ref="AJ34:AM34"/>
    <mergeCell ref="AN34:AQ34"/>
    <mergeCell ref="AR34:AU34"/>
    <mergeCell ref="R51:T51"/>
    <mergeCell ref="R41:T41"/>
    <mergeCell ref="R34:T34"/>
    <mergeCell ref="Z34:AB34"/>
    <mergeCell ref="V34:Y34"/>
    <mergeCell ref="V41:Y41"/>
    <mergeCell ref="V51:Y51"/>
    <mergeCell ref="Z51:AB51"/>
    <mergeCell ref="Z49:AB49"/>
    <mergeCell ref="R50:T50"/>
    <mergeCell ref="R126:T126"/>
    <mergeCell ref="R104:T104"/>
    <mergeCell ref="R84:T84"/>
    <mergeCell ref="R122:T122"/>
    <mergeCell ref="R123:T123"/>
    <mergeCell ref="R124:T124"/>
    <mergeCell ref="R125:T125"/>
    <mergeCell ref="R118:T118"/>
    <mergeCell ref="R119:T119"/>
    <mergeCell ref="R120:T120"/>
    <mergeCell ref="R147:T147"/>
    <mergeCell ref="R136:T136"/>
    <mergeCell ref="P169:Q169"/>
    <mergeCell ref="R159:T159"/>
    <mergeCell ref="R152:T152"/>
    <mergeCell ref="R167:T167"/>
    <mergeCell ref="R168:T168"/>
    <mergeCell ref="R169:T169"/>
    <mergeCell ref="R163:T163"/>
    <mergeCell ref="R158:T158"/>
    <mergeCell ref="AZ174:BB174"/>
    <mergeCell ref="AZ175:BB175"/>
    <mergeCell ref="P170:Q170"/>
    <mergeCell ref="P171:Q171"/>
    <mergeCell ref="P172:Q172"/>
    <mergeCell ref="P173:Q173"/>
    <mergeCell ref="P175:Q175"/>
    <mergeCell ref="AZ170:BB170"/>
    <mergeCell ref="AZ171:BB171"/>
    <mergeCell ref="AZ172:BB172"/>
    <mergeCell ref="AZ173:BB173"/>
    <mergeCell ref="R174:T174"/>
    <mergeCell ref="R175:T175"/>
    <mergeCell ref="Z170:AB170"/>
    <mergeCell ref="AC170:AE170"/>
    <mergeCell ref="Z171:AB171"/>
    <mergeCell ref="AC171:AE171"/>
    <mergeCell ref="Z172:AB172"/>
    <mergeCell ref="AC172:AE172"/>
    <mergeCell ref="Z173:AB173"/>
    <mergeCell ref="R170:T170"/>
    <mergeCell ref="R171:T171"/>
    <mergeCell ref="R172:T172"/>
    <mergeCell ref="R173:T173"/>
    <mergeCell ref="AN175:AQ175"/>
    <mergeCell ref="AR175:AU175"/>
    <mergeCell ref="AV175:AY175"/>
    <mergeCell ref="V170:Y170"/>
    <mergeCell ref="V174:Y174"/>
    <mergeCell ref="Z174:AB174"/>
    <mergeCell ref="AC174:AE174"/>
    <mergeCell ref="Z175:AB175"/>
    <mergeCell ref="AC175:AE175"/>
    <mergeCell ref="AN173:AQ173"/>
    <mergeCell ref="AR173:AU173"/>
    <mergeCell ref="AV173:AY173"/>
    <mergeCell ref="AF174:AI174"/>
    <mergeCell ref="AN174:AQ174"/>
    <mergeCell ref="AR174:AU174"/>
    <mergeCell ref="AV174:AY174"/>
    <mergeCell ref="AJ173:AM173"/>
    <mergeCell ref="AN171:AQ171"/>
    <mergeCell ref="AR171:AU171"/>
    <mergeCell ref="AV171:AY171"/>
    <mergeCell ref="AN172:AQ172"/>
    <mergeCell ref="AR172:AU172"/>
    <mergeCell ref="AV172:AY172"/>
    <mergeCell ref="AV165:AY165"/>
    <mergeCell ref="AF170:AI170"/>
    <mergeCell ref="AJ170:AM170"/>
    <mergeCell ref="AN170:AQ170"/>
    <mergeCell ref="AR170:AU170"/>
    <mergeCell ref="AV170:AY170"/>
    <mergeCell ref="AF167:AI167"/>
    <mergeCell ref="AJ167:AM167"/>
    <mergeCell ref="AN167:AQ167"/>
    <mergeCell ref="AR167:AU167"/>
    <mergeCell ref="AV163:AY163"/>
    <mergeCell ref="AN164:AQ164"/>
    <mergeCell ref="AR164:AU164"/>
    <mergeCell ref="AV164:AY164"/>
    <mergeCell ref="V164:Y164"/>
    <mergeCell ref="V165:Y165"/>
    <mergeCell ref="AN163:AQ163"/>
    <mergeCell ref="AR163:AU163"/>
    <mergeCell ref="AN165:AQ165"/>
    <mergeCell ref="AR165:AU165"/>
    <mergeCell ref="Z163:AB163"/>
    <mergeCell ref="AC163:AE163"/>
    <mergeCell ref="Z164:AB164"/>
    <mergeCell ref="AC164:AE164"/>
    <mergeCell ref="AZ157:BB157"/>
    <mergeCell ref="AZ163:BB163"/>
    <mergeCell ref="AZ164:BB164"/>
    <mergeCell ref="AZ165:BB165"/>
    <mergeCell ref="AZ158:BB158"/>
    <mergeCell ref="AZ162:BB162"/>
    <mergeCell ref="AZ161:BB161"/>
    <mergeCell ref="AZ160:BB160"/>
    <mergeCell ref="AZ153:BB153"/>
    <mergeCell ref="AZ154:BB154"/>
    <mergeCell ref="AZ155:BB155"/>
    <mergeCell ref="AZ156:BB156"/>
    <mergeCell ref="Z156:AB156"/>
    <mergeCell ref="AC156:AE156"/>
    <mergeCell ref="Z157:AB157"/>
    <mergeCell ref="AC157:AE157"/>
    <mergeCell ref="Z154:AB154"/>
    <mergeCell ref="AC154:AE154"/>
    <mergeCell ref="Z155:AB155"/>
    <mergeCell ref="AC155:AE155"/>
    <mergeCell ref="AN157:AQ157"/>
    <mergeCell ref="AR157:AU157"/>
    <mergeCell ref="AV157:AY157"/>
    <mergeCell ref="R153:T153"/>
    <mergeCell ref="R154:T154"/>
    <mergeCell ref="R155:T155"/>
    <mergeCell ref="R156:T156"/>
    <mergeCell ref="R157:T157"/>
    <mergeCell ref="Z153:AB153"/>
    <mergeCell ref="AC153:AE153"/>
    <mergeCell ref="AN155:AQ155"/>
    <mergeCell ref="AR155:AU155"/>
    <mergeCell ref="AV155:AY155"/>
    <mergeCell ref="AN156:AQ156"/>
    <mergeCell ref="AR156:AU156"/>
    <mergeCell ref="AV156:AY156"/>
    <mergeCell ref="AN153:AQ153"/>
    <mergeCell ref="AR153:AU153"/>
    <mergeCell ref="AV153:AY153"/>
    <mergeCell ref="AN154:AQ154"/>
    <mergeCell ref="AR154:AU154"/>
    <mergeCell ref="AV154:AY154"/>
    <mergeCell ref="AZ148:BB148"/>
    <mergeCell ref="AZ149:BB149"/>
    <mergeCell ref="AZ150:BB150"/>
    <mergeCell ref="AZ151:BB151"/>
    <mergeCell ref="Z150:AB150"/>
    <mergeCell ref="AC150:AE150"/>
    <mergeCell ref="Z151:AB151"/>
    <mergeCell ref="AC151:AE151"/>
    <mergeCell ref="Z148:AB148"/>
    <mergeCell ref="AC148:AE148"/>
    <mergeCell ref="Z149:AB149"/>
    <mergeCell ref="AC149:AE149"/>
    <mergeCell ref="R148:T148"/>
    <mergeCell ref="R149:T149"/>
    <mergeCell ref="R150:T150"/>
    <mergeCell ref="R151:T151"/>
    <mergeCell ref="AV150:AY150"/>
    <mergeCell ref="AF151:AI151"/>
    <mergeCell ref="AJ151:AM151"/>
    <mergeCell ref="AN151:AQ151"/>
    <mergeCell ref="AR151:AU151"/>
    <mergeCell ref="AV151:AY151"/>
    <mergeCell ref="AF150:AI150"/>
    <mergeCell ref="AJ150:AM150"/>
    <mergeCell ref="AN150:AQ150"/>
    <mergeCell ref="AR150:AU150"/>
    <mergeCell ref="AV148:AY148"/>
    <mergeCell ref="AF149:AI149"/>
    <mergeCell ref="AJ149:AM149"/>
    <mergeCell ref="AN149:AQ149"/>
    <mergeCell ref="AR149:AU149"/>
    <mergeCell ref="AV149:AY149"/>
    <mergeCell ref="AF148:AI148"/>
    <mergeCell ref="AJ148:AM148"/>
    <mergeCell ref="AN148:AQ148"/>
    <mergeCell ref="AR148:AU148"/>
    <mergeCell ref="V148:Y148"/>
    <mergeCell ref="V149:Y149"/>
    <mergeCell ref="V150:Y150"/>
    <mergeCell ref="V151:Y151"/>
    <mergeCell ref="AV146:AY146"/>
    <mergeCell ref="AF145:AI145"/>
    <mergeCell ref="AJ145:AM145"/>
    <mergeCell ref="AN145:AQ145"/>
    <mergeCell ref="AR145:AU145"/>
    <mergeCell ref="AF146:AI146"/>
    <mergeCell ref="AJ146:AM146"/>
    <mergeCell ref="AN146:AQ146"/>
    <mergeCell ref="AR146:AU146"/>
    <mergeCell ref="AV144:AY144"/>
    <mergeCell ref="AF143:AI143"/>
    <mergeCell ref="AJ143:AM143"/>
    <mergeCell ref="AV145:AY145"/>
    <mergeCell ref="AF144:AI144"/>
    <mergeCell ref="AJ144:AM144"/>
    <mergeCell ref="AN144:AQ144"/>
    <mergeCell ref="AR144:AU144"/>
    <mergeCell ref="AV142:AY142"/>
    <mergeCell ref="AF141:AI141"/>
    <mergeCell ref="AJ141:AM141"/>
    <mergeCell ref="AN143:AQ143"/>
    <mergeCell ref="AR143:AU143"/>
    <mergeCell ref="AV143:AY143"/>
    <mergeCell ref="AF142:AI142"/>
    <mergeCell ref="AJ142:AM142"/>
    <mergeCell ref="AN142:AQ142"/>
    <mergeCell ref="AR142:AU142"/>
    <mergeCell ref="AV140:AY140"/>
    <mergeCell ref="AF139:AI139"/>
    <mergeCell ref="AJ139:AM139"/>
    <mergeCell ref="AN141:AQ141"/>
    <mergeCell ref="AR141:AU141"/>
    <mergeCell ref="AV141:AY141"/>
    <mergeCell ref="AF140:AI140"/>
    <mergeCell ref="AJ140:AM140"/>
    <mergeCell ref="AN140:AQ140"/>
    <mergeCell ref="AR140:AU140"/>
    <mergeCell ref="AJ137:AM137"/>
    <mergeCell ref="AN139:AQ139"/>
    <mergeCell ref="AR139:AU139"/>
    <mergeCell ref="AV139:AY139"/>
    <mergeCell ref="V144:Y144"/>
    <mergeCell ref="AN137:AQ137"/>
    <mergeCell ref="AR137:AU137"/>
    <mergeCell ref="AV137:AY137"/>
    <mergeCell ref="AF138:AI138"/>
    <mergeCell ref="AJ138:AM138"/>
    <mergeCell ref="AN138:AQ138"/>
    <mergeCell ref="AR138:AU138"/>
    <mergeCell ref="AV138:AY138"/>
    <mergeCell ref="AF137:AI137"/>
    <mergeCell ref="AZ144:BB144"/>
    <mergeCell ref="AZ145:BB145"/>
    <mergeCell ref="AZ146:BB146"/>
    <mergeCell ref="V137:Y137"/>
    <mergeCell ref="V138:Y138"/>
    <mergeCell ref="V139:Y139"/>
    <mergeCell ref="V140:Y140"/>
    <mergeCell ref="V141:Y141"/>
    <mergeCell ref="V142:Y142"/>
    <mergeCell ref="V143:Y143"/>
    <mergeCell ref="R144:T144"/>
    <mergeCell ref="R145:T145"/>
    <mergeCell ref="R146:T146"/>
    <mergeCell ref="AZ137:BB137"/>
    <mergeCell ref="AZ138:BB138"/>
    <mergeCell ref="AZ139:BB139"/>
    <mergeCell ref="AZ140:BB140"/>
    <mergeCell ref="AZ141:BB141"/>
    <mergeCell ref="AZ142:BB142"/>
    <mergeCell ref="AZ143:BB143"/>
    <mergeCell ref="AC143:AE143"/>
    <mergeCell ref="Z144:AB144"/>
    <mergeCell ref="AC144:AE144"/>
    <mergeCell ref="R137:T137"/>
    <mergeCell ref="R138:T138"/>
    <mergeCell ref="R139:T139"/>
    <mergeCell ref="R140:T140"/>
    <mergeCell ref="R141:T141"/>
    <mergeCell ref="R142:T142"/>
    <mergeCell ref="R143:T143"/>
    <mergeCell ref="P177:Q177"/>
    <mergeCell ref="Z137:AB137"/>
    <mergeCell ref="AC137:AE137"/>
    <mergeCell ref="Z138:AB138"/>
    <mergeCell ref="AC138:AE138"/>
    <mergeCell ref="Z139:AB139"/>
    <mergeCell ref="AC139:AE139"/>
    <mergeCell ref="Z140:AB140"/>
    <mergeCell ref="Z143:AB143"/>
    <mergeCell ref="R162:T162"/>
    <mergeCell ref="AN162:AQ162"/>
    <mergeCell ref="AR162:AU162"/>
    <mergeCell ref="AV162:AY162"/>
    <mergeCell ref="V162:Y162"/>
    <mergeCell ref="Z162:AB162"/>
    <mergeCell ref="AC162:AE162"/>
    <mergeCell ref="AF162:AI162"/>
    <mergeCell ref="AN161:AQ161"/>
    <mergeCell ref="AR161:AU161"/>
    <mergeCell ref="R161:T161"/>
    <mergeCell ref="V161:Y161"/>
    <mergeCell ref="Z161:AB161"/>
    <mergeCell ref="AC161:AE161"/>
    <mergeCell ref="V160:Y160"/>
    <mergeCell ref="Z160:AB160"/>
    <mergeCell ref="AC160:AE160"/>
    <mergeCell ref="AV161:AY161"/>
    <mergeCell ref="AJ160:AM160"/>
    <mergeCell ref="AN160:AQ160"/>
    <mergeCell ref="AR160:AU160"/>
    <mergeCell ref="AV160:AY160"/>
    <mergeCell ref="AF161:AI161"/>
    <mergeCell ref="AJ161:AM161"/>
    <mergeCell ref="A166:C166"/>
    <mergeCell ref="R160:T160"/>
    <mergeCell ref="R164:T164"/>
    <mergeCell ref="R165:T165"/>
    <mergeCell ref="P166:Q166"/>
    <mergeCell ref="R166:T166"/>
    <mergeCell ref="A160:C160"/>
    <mergeCell ref="D160:O160"/>
    <mergeCell ref="A161:C161"/>
    <mergeCell ref="D161:O161"/>
    <mergeCell ref="P163:Q163"/>
    <mergeCell ref="P165:Q165"/>
    <mergeCell ref="A162:C162"/>
    <mergeCell ref="D162:O162"/>
    <mergeCell ref="D163:O163"/>
    <mergeCell ref="D164:O164"/>
    <mergeCell ref="D165:O165"/>
    <mergeCell ref="P167:Q167"/>
    <mergeCell ref="P168:Q168"/>
    <mergeCell ref="AR135:AU135"/>
    <mergeCell ref="P157:Q157"/>
    <mergeCell ref="P159:Q159"/>
    <mergeCell ref="AC140:AE140"/>
    <mergeCell ref="Z141:AB141"/>
    <mergeCell ref="AC141:AE141"/>
    <mergeCell ref="Z142:AB142"/>
    <mergeCell ref="AC142:AE142"/>
    <mergeCell ref="R135:T135"/>
    <mergeCell ref="AZ128:BB128"/>
    <mergeCell ref="AZ129:BB129"/>
    <mergeCell ref="AZ130:BB130"/>
    <mergeCell ref="AZ131:BB131"/>
    <mergeCell ref="AZ132:BB132"/>
    <mergeCell ref="AZ133:BB133"/>
    <mergeCell ref="AZ134:BB134"/>
    <mergeCell ref="Z134:AB134"/>
    <mergeCell ref="AC134:AE134"/>
    <mergeCell ref="AV134:AY134"/>
    <mergeCell ref="AV132:AY132"/>
    <mergeCell ref="AF133:AI133"/>
    <mergeCell ref="AJ133:AM133"/>
    <mergeCell ref="AN133:AQ133"/>
    <mergeCell ref="AF134:AI134"/>
    <mergeCell ref="AJ134:AM134"/>
    <mergeCell ref="AN134:AQ134"/>
    <mergeCell ref="AR134:AU134"/>
    <mergeCell ref="AR133:AU133"/>
    <mergeCell ref="AC131:AE131"/>
    <mergeCell ref="Z132:AB132"/>
    <mergeCell ref="AC132:AE132"/>
    <mergeCell ref="Z133:AB133"/>
    <mergeCell ref="AC133:AE133"/>
    <mergeCell ref="Z131:AB131"/>
    <mergeCell ref="Z127:AB127"/>
    <mergeCell ref="AC127:AE127"/>
    <mergeCell ref="Z128:AB128"/>
    <mergeCell ref="AC128:AE128"/>
    <mergeCell ref="Z129:AB129"/>
    <mergeCell ref="AC129:AE129"/>
    <mergeCell ref="Z130:AB130"/>
    <mergeCell ref="AC130:AE130"/>
    <mergeCell ref="R131:T131"/>
    <mergeCell ref="R132:T132"/>
    <mergeCell ref="R133:T133"/>
    <mergeCell ref="R134:T134"/>
    <mergeCell ref="R127:T127"/>
    <mergeCell ref="R128:T128"/>
    <mergeCell ref="R129:T129"/>
    <mergeCell ref="R130:T130"/>
    <mergeCell ref="V127:Y127"/>
    <mergeCell ref="V128:Y128"/>
    <mergeCell ref="V129:Y129"/>
    <mergeCell ref="V130:Y130"/>
    <mergeCell ref="V131:Y131"/>
    <mergeCell ref="V132:Y132"/>
    <mergeCell ref="V133:Y133"/>
    <mergeCell ref="V134:Y134"/>
    <mergeCell ref="AF135:AI135"/>
    <mergeCell ref="AJ135:AM135"/>
    <mergeCell ref="AN135:AQ135"/>
    <mergeCell ref="V135:Y135"/>
    <mergeCell ref="Z135:AB135"/>
    <mergeCell ref="AC135:AE135"/>
    <mergeCell ref="AV133:AY133"/>
    <mergeCell ref="AF132:AI132"/>
    <mergeCell ref="AJ132:AM132"/>
    <mergeCell ref="AN132:AQ132"/>
    <mergeCell ref="AR132:AU132"/>
    <mergeCell ref="AV130:AY130"/>
    <mergeCell ref="AF131:AI131"/>
    <mergeCell ref="AJ131:AM131"/>
    <mergeCell ref="AN131:AQ131"/>
    <mergeCell ref="AR131:AU131"/>
    <mergeCell ref="AV131:AY131"/>
    <mergeCell ref="AF130:AI130"/>
    <mergeCell ref="AJ130:AM130"/>
    <mergeCell ref="AN130:AQ130"/>
    <mergeCell ref="AR130:AU130"/>
    <mergeCell ref="AV128:AY128"/>
    <mergeCell ref="AF129:AI129"/>
    <mergeCell ref="AJ129:AM129"/>
    <mergeCell ref="AN129:AQ129"/>
    <mergeCell ref="AR129:AU129"/>
    <mergeCell ref="AV129:AY129"/>
    <mergeCell ref="AF128:AI128"/>
    <mergeCell ref="AJ128:AM128"/>
    <mergeCell ref="AN128:AQ128"/>
    <mergeCell ref="AR128:AU128"/>
    <mergeCell ref="AV127:AY127"/>
    <mergeCell ref="AF126:AI126"/>
    <mergeCell ref="AJ126:AM126"/>
    <mergeCell ref="AN126:AQ126"/>
    <mergeCell ref="AR126:AU126"/>
    <mergeCell ref="AF127:AI127"/>
    <mergeCell ref="AJ127:AM127"/>
    <mergeCell ref="AN127:AQ127"/>
    <mergeCell ref="AR127:AU127"/>
    <mergeCell ref="AZ122:BB122"/>
    <mergeCell ref="AZ123:BB123"/>
    <mergeCell ref="AZ124:BB124"/>
    <mergeCell ref="AZ125:BB125"/>
    <mergeCell ref="AZ118:BB118"/>
    <mergeCell ref="AZ119:BB119"/>
    <mergeCell ref="AZ120:BB120"/>
    <mergeCell ref="AZ121:BB121"/>
    <mergeCell ref="AZ114:BB114"/>
    <mergeCell ref="AZ115:BB115"/>
    <mergeCell ref="AZ116:BB116"/>
    <mergeCell ref="AZ117:BB117"/>
    <mergeCell ref="AZ106:BB106"/>
    <mergeCell ref="AZ107:BB107"/>
    <mergeCell ref="AZ108:BB108"/>
    <mergeCell ref="AZ113:BB113"/>
    <mergeCell ref="AZ109:BB109"/>
    <mergeCell ref="AZ110:BB110"/>
    <mergeCell ref="AZ111:BB111"/>
    <mergeCell ref="AZ112:BB112"/>
    <mergeCell ref="Z124:AB124"/>
    <mergeCell ref="AC124:AE124"/>
    <mergeCell ref="Z121:AB121"/>
    <mergeCell ref="AC121:AE121"/>
    <mergeCell ref="Z122:AB122"/>
    <mergeCell ref="AC122:AE122"/>
    <mergeCell ref="Z119:AB119"/>
    <mergeCell ref="AC119:AE119"/>
    <mergeCell ref="Z120:AB120"/>
    <mergeCell ref="AC120:AE120"/>
    <mergeCell ref="Z117:AB117"/>
    <mergeCell ref="AC117:AE117"/>
    <mergeCell ref="Z118:AB118"/>
    <mergeCell ref="AC118:AE118"/>
    <mergeCell ref="Z115:AB115"/>
    <mergeCell ref="AC115:AE115"/>
    <mergeCell ref="Z116:AB116"/>
    <mergeCell ref="AC116:AE116"/>
    <mergeCell ref="Z113:AB113"/>
    <mergeCell ref="AC113:AE113"/>
    <mergeCell ref="Z114:AB114"/>
    <mergeCell ref="AC114:AE114"/>
    <mergeCell ref="Z111:AB111"/>
    <mergeCell ref="AC111:AE111"/>
    <mergeCell ref="Z112:AB112"/>
    <mergeCell ref="AC112:AE112"/>
    <mergeCell ref="Z109:AB109"/>
    <mergeCell ref="AC109:AE109"/>
    <mergeCell ref="Z110:AB110"/>
    <mergeCell ref="AC110:AE110"/>
    <mergeCell ref="Z107:AB107"/>
    <mergeCell ref="AC107:AE107"/>
    <mergeCell ref="Z108:AB108"/>
    <mergeCell ref="AC108:AE108"/>
    <mergeCell ref="Z105:AB105"/>
    <mergeCell ref="AC105:AE105"/>
    <mergeCell ref="Z106:AB106"/>
    <mergeCell ref="AC106:AE106"/>
    <mergeCell ref="R121:T121"/>
    <mergeCell ref="R114:T114"/>
    <mergeCell ref="R115:T115"/>
    <mergeCell ref="R116:T116"/>
    <mergeCell ref="R117:T117"/>
    <mergeCell ref="V125:Y125"/>
    <mergeCell ref="R105:T105"/>
    <mergeCell ref="R106:T106"/>
    <mergeCell ref="R107:T107"/>
    <mergeCell ref="R108:T108"/>
    <mergeCell ref="R109:T109"/>
    <mergeCell ref="R110:T110"/>
    <mergeCell ref="R111:T111"/>
    <mergeCell ref="R112:T112"/>
    <mergeCell ref="R113:T113"/>
    <mergeCell ref="V121:Y121"/>
    <mergeCell ref="V122:Y122"/>
    <mergeCell ref="V123:Y123"/>
    <mergeCell ref="V124:Y124"/>
    <mergeCell ref="V117:Y117"/>
    <mergeCell ref="V118:Y118"/>
    <mergeCell ref="V119:Y119"/>
    <mergeCell ref="V120:Y120"/>
    <mergeCell ref="V113:Y113"/>
    <mergeCell ref="V114:Y114"/>
    <mergeCell ref="V115:Y115"/>
    <mergeCell ref="V116:Y116"/>
    <mergeCell ref="V109:Y109"/>
    <mergeCell ref="V110:Y110"/>
    <mergeCell ref="V111:Y111"/>
    <mergeCell ref="V112:Y112"/>
    <mergeCell ref="V105:Y105"/>
    <mergeCell ref="V106:Y106"/>
    <mergeCell ref="V107:Y107"/>
    <mergeCell ref="V108:Y108"/>
    <mergeCell ref="AV124:AY124"/>
    <mergeCell ref="AF125:AI125"/>
    <mergeCell ref="AJ125:AM125"/>
    <mergeCell ref="AN125:AQ125"/>
    <mergeCell ref="AR125:AU125"/>
    <mergeCell ref="AV125:AY125"/>
    <mergeCell ref="AF124:AI124"/>
    <mergeCell ref="AJ124:AM124"/>
    <mergeCell ref="AN124:AQ124"/>
    <mergeCell ref="AR124:AU124"/>
    <mergeCell ref="AV122:AY122"/>
    <mergeCell ref="AF123:AI123"/>
    <mergeCell ref="AJ123:AM123"/>
    <mergeCell ref="AN123:AQ123"/>
    <mergeCell ref="AR123:AU123"/>
    <mergeCell ref="AV123:AY123"/>
    <mergeCell ref="AF122:AI122"/>
    <mergeCell ref="AJ122:AM122"/>
    <mergeCell ref="AN122:AQ122"/>
    <mergeCell ref="AR122:AU122"/>
    <mergeCell ref="AV120:AY120"/>
    <mergeCell ref="AF121:AI121"/>
    <mergeCell ref="AJ121:AM121"/>
    <mergeCell ref="AN121:AQ121"/>
    <mergeCell ref="AR121:AU121"/>
    <mergeCell ref="AV121:AY121"/>
    <mergeCell ref="AF120:AI120"/>
    <mergeCell ref="AJ120:AM120"/>
    <mergeCell ref="AN120:AQ120"/>
    <mergeCell ref="AR120:AU120"/>
    <mergeCell ref="AV118:AY118"/>
    <mergeCell ref="AF119:AI119"/>
    <mergeCell ref="AJ119:AM119"/>
    <mergeCell ref="AN119:AQ119"/>
    <mergeCell ref="AR119:AU119"/>
    <mergeCell ref="AV119:AY119"/>
    <mergeCell ref="AF118:AI118"/>
    <mergeCell ref="AJ118:AM118"/>
    <mergeCell ref="AN118:AQ118"/>
    <mergeCell ref="AR118:AU118"/>
    <mergeCell ref="AV116:AY116"/>
    <mergeCell ref="AF117:AI117"/>
    <mergeCell ref="AJ117:AM117"/>
    <mergeCell ref="AN117:AQ117"/>
    <mergeCell ref="AR117:AU117"/>
    <mergeCell ref="AV117:AY117"/>
    <mergeCell ref="AF116:AI116"/>
    <mergeCell ref="AJ116:AM116"/>
    <mergeCell ref="AN116:AQ116"/>
    <mergeCell ref="AR116:AU116"/>
    <mergeCell ref="AV114:AY114"/>
    <mergeCell ref="AF115:AI115"/>
    <mergeCell ref="AJ115:AM115"/>
    <mergeCell ref="AN115:AQ115"/>
    <mergeCell ref="AR115:AU115"/>
    <mergeCell ref="AV115:AY115"/>
    <mergeCell ref="AF114:AI114"/>
    <mergeCell ref="AJ114:AM114"/>
    <mergeCell ref="AN114:AQ114"/>
    <mergeCell ref="AR114:AU114"/>
    <mergeCell ref="AV112:AY112"/>
    <mergeCell ref="AF113:AI113"/>
    <mergeCell ref="AJ113:AM113"/>
    <mergeCell ref="AN113:AQ113"/>
    <mergeCell ref="AR113:AU113"/>
    <mergeCell ref="AV113:AY113"/>
    <mergeCell ref="AF112:AI112"/>
    <mergeCell ref="AJ112:AM112"/>
    <mergeCell ref="AN112:AQ112"/>
    <mergeCell ref="AR112:AU112"/>
    <mergeCell ref="AV110:AY110"/>
    <mergeCell ref="AF111:AI111"/>
    <mergeCell ref="AJ111:AM111"/>
    <mergeCell ref="AN111:AQ111"/>
    <mergeCell ref="AR111:AU111"/>
    <mergeCell ref="AV111:AY111"/>
    <mergeCell ref="AF110:AI110"/>
    <mergeCell ref="AJ110:AM110"/>
    <mergeCell ref="AN110:AQ110"/>
    <mergeCell ref="AR110:AU110"/>
    <mergeCell ref="AV108:AY108"/>
    <mergeCell ref="AF109:AI109"/>
    <mergeCell ref="AJ109:AM109"/>
    <mergeCell ref="AN109:AQ109"/>
    <mergeCell ref="AR109:AU109"/>
    <mergeCell ref="AV109:AY109"/>
    <mergeCell ref="AF108:AI108"/>
    <mergeCell ref="AJ108:AM108"/>
    <mergeCell ref="AN108:AQ108"/>
    <mergeCell ref="AR108:AU108"/>
    <mergeCell ref="AV106:AY106"/>
    <mergeCell ref="AF107:AI107"/>
    <mergeCell ref="AJ107:AM107"/>
    <mergeCell ref="AN107:AQ107"/>
    <mergeCell ref="AR107:AU107"/>
    <mergeCell ref="AV107:AY107"/>
    <mergeCell ref="AF106:AI106"/>
    <mergeCell ref="AJ106:AM106"/>
    <mergeCell ref="AN106:AQ106"/>
    <mergeCell ref="AR106:AU106"/>
    <mergeCell ref="AZ103:BB103"/>
    <mergeCell ref="AF105:AI105"/>
    <mergeCell ref="AJ105:AM105"/>
    <mergeCell ref="AN105:AQ105"/>
    <mergeCell ref="AR105:AU105"/>
    <mergeCell ref="AV105:AY105"/>
    <mergeCell ref="AV103:AY103"/>
    <mergeCell ref="AR103:AU103"/>
    <mergeCell ref="AZ105:BB105"/>
    <mergeCell ref="AZ104:BB104"/>
    <mergeCell ref="AZ99:BB99"/>
    <mergeCell ref="AZ100:BB100"/>
    <mergeCell ref="AZ101:BB101"/>
    <mergeCell ref="AZ102:BB102"/>
    <mergeCell ref="AZ94:BB94"/>
    <mergeCell ref="AZ95:BB95"/>
    <mergeCell ref="AZ97:BB97"/>
    <mergeCell ref="AZ98:BB98"/>
    <mergeCell ref="AZ96:BB96"/>
    <mergeCell ref="AZ90:BB90"/>
    <mergeCell ref="AZ91:BB91"/>
    <mergeCell ref="AZ92:BB92"/>
    <mergeCell ref="AZ93:BB93"/>
    <mergeCell ref="AZ85:BB85"/>
    <mergeCell ref="AZ86:BB86"/>
    <mergeCell ref="AZ88:BB88"/>
    <mergeCell ref="AZ89:BB89"/>
    <mergeCell ref="AZ87:BB87"/>
    <mergeCell ref="Z102:AB102"/>
    <mergeCell ref="AC102:AE102"/>
    <mergeCell ref="Z103:AB103"/>
    <mergeCell ref="AC103:AE103"/>
    <mergeCell ref="Z100:AB100"/>
    <mergeCell ref="AC100:AE100"/>
    <mergeCell ref="Z101:AB101"/>
    <mergeCell ref="AC101:AE101"/>
    <mergeCell ref="Z98:AB98"/>
    <mergeCell ref="AC98:AE98"/>
    <mergeCell ref="Z99:AB99"/>
    <mergeCell ref="AC99:AE99"/>
    <mergeCell ref="Z95:AB95"/>
    <mergeCell ref="AC95:AE95"/>
    <mergeCell ref="Z97:AB97"/>
    <mergeCell ref="AC97:AE97"/>
    <mergeCell ref="Z93:AB93"/>
    <mergeCell ref="AC93:AE93"/>
    <mergeCell ref="Z94:AB94"/>
    <mergeCell ref="AC94:AE94"/>
    <mergeCell ref="AC90:AE90"/>
    <mergeCell ref="Z91:AB91"/>
    <mergeCell ref="AC91:AE91"/>
    <mergeCell ref="Z92:AB92"/>
    <mergeCell ref="AC92:AE92"/>
    <mergeCell ref="R103:T103"/>
    <mergeCell ref="Z85:AB85"/>
    <mergeCell ref="AC85:AE85"/>
    <mergeCell ref="Z86:AB86"/>
    <mergeCell ref="AC86:AE86"/>
    <mergeCell ref="Z88:AB88"/>
    <mergeCell ref="AC88:AE88"/>
    <mergeCell ref="Z89:AB89"/>
    <mergeCell ref="AC89:AE89"/>
    <mergeCell ref="Z90:AB90"/>
    <mergeCell ref="R99:T99"/>
    <mergeCell ref="R100:T100"/>
    <mergeCell ref="R101:T101"/>
    <mergeCell ref="R102:T102"/>
    <mergeCell ref="R94:T94"/>
    <mergeCell ref="R95:T95"/>
    <mergeCell ref="R97:T97"/>
    <mergeCell ref="R98:T98"/>
    <mergeCell ref="R96:T96"/>
    <mergeCell ref="V102:Y102"/>
    <mergeCell ref="V103:Y103"/>
    <mergeCell ref="R85:T85"/>
    <mergeCell ref="R86:T86"/>
    <mergeCell ref="R88:T88"/>
    <mergeCell ref="R89:T89"/>
    <mergeCell ref="R90:T90"/>
    <mergeCell ref="R91:T91"/>
    <mergeCell ref="R92:T92"/>
    <mergeCell ref="R93:T93"/>
    <mergeCell ref="V85:Y85"/>
    <mergeCell ref="V86:Y86"/>
    <mergeCell ref="V88:Y88"/>
    <mergeCell ref="V89:Y89"/>
    <mergeCell ref="V90:Y90"/>
    <mergeCell ref="V91:Y91"/>
    <mergeCell ref="V92:Y92"/>
    <mergeCell ref="V93:Y93"/>
    <mergeCell ref="V94:Y94"/>
    <mergeCell ref="AF103:AI103"/>
    <mergeCell ref="AJ103:AM103"/>
    <mergeCell ref="AN103:AQ103"/>
    <mergeCell ref="V95:Y95"/>
    <mergeCell ref="V97:Y97"/>
    <mergeCell ref="V98:Y98"/>
    <mergeCell ref="V99:Y99"/>
    <mergeCell ref="V100:Y100"/>
    <mergeCell ref="V101:Y101"/>
    <mergeCell ref="AV101:AY101"/>
    <mergeCell ref="AF102:AI102"/>
    <mergeCell ref="AJ102:AM102"/>
    <mergeCell ref="AN102:AQ102"/>
    <mergeCell ref="AR102:AU102"/>
    <mergeCell ref="AV102:AY102"/>
    <mergeCell ref="AF101:AI101"/>
    <mergeCell ref="AJ101:AM101"/>
    <mergeCell ref="AN101:AQ101"/>
    <mergeCell ref="AR101:AU101"/>
    <mergeCell ref="AV99:AY99"/>
    <mergeCell ref="AF100:AI100"/>
    <mergeCell ref="AJ100:AM100"/>
    <mergeCell ref="AN100:AQ100"/>
    <mergeCell ref="AR100:AU100"/>
    <mergeCell ref="AV100:AY100"/>
    <mergeCell ref="AF99:AI99"/>
    <mergeCell ref="AJ99:AM99"/>
    <mergeCell ref="AN99:AQ99"/>
    <mergeCell ref="AR99:AU99"/>
    <mergeCell ref="AV97:AY97"/>
    <mergeCell ref="AF98:AI98"/>
    <mergeCell ref="AJ98:AM98"/>
    <mergeCell ref="AN98:AQ98"/>
    <mergeCell ref="AR98:AU98"/>
    <mergeCell ref="AV98:AY98"/>
    <mergeCell ref="AF97:AI97"/>
    <mergeCell ref="AJ97:AM97"/>
    <mergeCell ref="AN97:AQ97"/>
    <mergeCell ref="AR97:AU97"/>
    <mergeCell ref="AV94:AY94"/>
    <mergeCell ref="AF95:AI95"/>
    <mergeCell ref="AJ95:AM95"/>
    <mergeCell ref="AN95:AQ95"/>
    <mergeCell ref="AR95:AU95"/>
    <mergeCell ref="AV95:AY95"/>
    <mergeCell ref="AF94:AI94"/>
    <mergeCell ref="AJ94:AM94"/>
    <mergeCell ref="AN94:AQ94"/>
    <mergeCell ref="AR94:AU94"/>
    <mergeCell ref="AV92:AY92"/>
    <mergeCell ref="AF93:AI93"/>
    <mergeCell ref="AJ93:AM93"/>
    <mergeCell ref="AN93:AQ93"/>
    <mergeCell ref="AR93:AU93"/>
    <mergeCell ref="AV93:AY93"/>
    <mergeCell ref="AF92:AI92"/>
    <mergeCell ref="AJ92:AM92"/>
    <mergeCell ref="AN92:AQ92"/>
    <mergeCell ref="AR92:AU92"/>
    <mergeCell ref="AV90:AY90"/>
    <mergeCell ref="AF91:AI91"/>
    <mergeCell ref="AJ91:AM91"/>
    <mergeCell ref="AN91:AQ91"/>
    <mergeCell ref="AR91:AU91"/>
    <mergeCell ref="AV91:AY91"/>
    <mergeCell ref="AF90:AI90"/>
    <mergeCell ref="AJ90:AM90"/>
    <mergeCell ref="AN90:AQ90"/>
    <mergeCell ref="AR90:AU90"/>
    <mergeCell ref="AV88:AY88"/>
    <mergeCell ref="AF89:AI89"/>
    <mergeCell ref="AJ89:AM89"/>
    <mergeCell ref="AN89:AQ89"/>
    <mergeCell ref="AR89:AU89"/>
    <mergeCell ref="AV89:AY89"/>
    <mergeCell ref="AF88:AI88"/>
    <mergeCell ref="AJ88:AM88"/>
    <mergeCell ref="AN88:AQ88"/>
    <mergeCell ref="AR88:AU88"/>
    <mergeCell ref="AV85:AY85"/>
    <mergeCell ref="AF86:AI86"/>
    <mergeCell ref="AJ86:AM86"/>
    <mergeCell ref="AN86:AQ86"/>
    <mergeCell ref="AR86:AU86"/>
    <mergeCell ref="AV86:AY86"/>
    <mergeCell ref="AF85:AI85"/>
    <mergeCell ref="AJ85:AM85"/>
    <mergeCell ref="AN85:AQ85"/>
    <mergeCell ref="AR85:AU85"/>
    <mergeCell ref="AV82:AY82"/>
    <mergeCell ref="AF83:AI83"/>
    <mergeCell ref="AJ83:AM83"/>
    <mergeCell ref="AN83:AQ83"/>
    <mergeCell ref="AR83:AU83"/>
    <mergeCell ref="AV83:AY83"/>
    <mergeCell ref="AF82:AI82"/>
    <mergeCell ref="AJ82:AM82"/>
    <mergeCell ref="AN82:AQ82"/>
    <mergeCell ref="AR82:AU82"/>
    <mergeCell ref="AV80:AY80"/>
    <mergeCell ref="AF81:AI81"/>
    <mergeCell ref="AJ81:AM81"/>
    <mergeCell ref="AN81:AQ81"/>
    <mergeCell ref="AR81:AU81"/>
    <mergeCell ref="AV81:AY81"/>
    <mergeCell ref="AF80:AI80"/>
    <mergeCell ref="AJ80:AM80"/>
    <mergeCell ref="AN80:AQ80"/>
    <mergeCell ref="AR80:AU80"/>
    <mergeCell ref="AV78:AY78"/>
    <mergeCell ref="AF79:AI79"/>
    <mergeCell ref="AJ79:AM79"/>
    <mergeCell ref="AN79:AQ79"/>
    <mergeCell ref="AR79:AU79"/>
    <mergeCell ref="AV79:AY79"/>
    <mergeCell ref="AF78:AI78"/>
    <mergeCell ref="AJ78:AM78"/>
    <mergeCell ref="AN78:AQ78"/>
    <mergeCell ref="AR78:AU78"/>
    <mergeCell ref="AV76:AY76"/>
    <mergeCell ref="AF77:AI77"/>
    <mergeCell ref="AJ77:AM77"/>
    <mergeCell ref="AN77:AQ77"/>
    <mergeCell ref="AR77:AU77"/>
    <mergeCell ref="AV77:AY77"/>
    <mergeCell ref="AF76:AI76"/>
    <mergeCell ref="AJ76:AM76"/>
    <mergeCell ref="AN76:AQ76"/>
    <mergeCell ref="AR76:AU76"/>
    <mergeCell ref="AV74:AY74"/>
    <mergeCell ref="AF75:AI75"/>
    <mergeCell ref="AJ75:AM75"/>
    <mergeCell ref="AN75:AQ75"/>
    <mergeCell ref="AR75:AU75"/>
    <mergeCell ref="AV75:AY75"/>
    <mergeCell ref="AF74:AI74"/>
    <mergeCell ref="AJ74:AM74"/>
    <mergeCell ref="AN74:AQ74"/>
    <mergeCell ref="AR74:AU74"/>
    <mergeCell ref="AV72:AY72"/>
    <mergeCell ref="AF73:AI73"/>
    <mergeCell ref="AJ73:AM73"/>
    <mergeCell ref="AN73:AQ73"/>
    <mergeCell ref="AR73:AU73"/>
    <mergeCell ref="AV73:AY73"/>
    <mergeCell ref="AF72:AI72"/>
    <mergeCell ref="AJ72:AM72"/>
    <mergeCell ref="AN72:AQ72"/>
    <mergeCell ref="AR72:AU72"/>
    <mergeCell ref="AV70:AY70"/>
    <mergeCell ref="AF71:AI71"/>
    <mergeCell ref="AJ71:AM71"/>
    <mergeCell ref="AN71:AQ71"/>
    <mergeCell ref="AR71:AU71"/>
    <mergeCell ref="AV71:AY71"/>
    <mergeCell ref="AF70:AI70"/>
    <mergeCell ref="AJ70:AM70"/>
    <mergeCell ref="AN70:AQ70"/>
    <mergeCell ref="AR70:AU70"/>
    <mergeCell ref="AV68:AY68"/>
    <mergeCell ref="AF69:AI69"/>
    <mergeCell ref="AJ69:AM69"/>
    <mergeCell ref="AN69:AQ69"/>
    <mergeCell ref="AR69:AU69"/>
    <mergeCell ref="AV69:AY69"/>
    <mergeCell ref="AF68:AI68"/>
    <mergeCell ref="AJ68:AM68"/>
    <mergeCell ref="AN68:AQ68"/>
    <mergeCell ref="AR68:AU68"/>
    <mergeCell ref="AV66:AY66"/>
    <mergeCell ref="AF67:AI67"/>
    <mergeCell ref="AJ67:AM67"/>
    <mergeCell ref="AN67:AQ67"/>
    <mergeCell ref="AR67:AU67"/>
    <mergeCell ref="AV67:AY67"/>
    <mergeCell ref="AF66:AI66"/>
    <mergeCell ref="AJ66:AM66"/>
    <mergeCell ref="AN66:AQ66"/>
    <mergeCell ref="AR66:AU66"/>
    <mergeCell ref="AV64:AY64"/>
    <mergeCell ref="AF65:AI65"/>
    <mergeCell ref="AJ65:AM65"/>
    <mergeCell ref="AN65:AQ65"/>
    <mergeCell ref="AR65:AU65"/>
    <mergeCell ref="AV65:AY65"/>
    <mergeCell ref="AF64:AI64"/>
    <mergeCell ref="AJ64:AM64"/>
    <mergeCell ref="AN64:AQ64"/>
    <mergeCell ref="AR64:AU64"/>
    <mergeCell ref="AV62:AY62"/>
    <mergeCell ref="AF63:AI63"/>
    <mergeCell ref="AJ63:AM63"/>
    <mergeCell ref="AN63:AQ63"/>
    <mergeCell ref="AR63:AU63"/>
    <mergeCell ref="AV63:AY63"/>
    <mergeCell ref="AF62:AI62"/>
    <mergeCell ref="AJ62:AM62"/>
    <mergeCell ref="AN62:AQ62"/>
    <mergeCell ref="AR62:AU62"/>
    <mergeCell ref="AV60:AY60"/>
    <mergeCell ref="AF61:AI61"/>
    <mergeCell ref="AJ61:AM61"/>
    <mergeCell ref="AN61:AQ61"/>
    <mergeCell ref="AR61:AU61"/>
    <mergeCell ref="AV61:AY61"/>
    <mergeCell ref="AF60:AI60"/>
    <mergeCell ref="AJ60:AM60"/>
    <mergeCell ref="AN60:AQ60"/>
    <mergeCell ref="AR60:AU60"/>
    <mergeCell ref="AV58:AY58"/>
    <mergeCell ref="AF59:AI59"/>
    <mergeCell ref="AJ59:AM59"/>
    <mergeCell ref="AN59:AQ59"/>
    <mergeCell ref="AR59:AU59"/>
    <mergeCell ref="AV59:AY59"/>
    <mergeCell ref="AF58:AI58"/>
    <mergeCell ref="AJ58:AM58"/>
    <mergeCell ref="AN58:AQ58"/>
    <mergeCell ref="AR58:AU58"/>
    <mergeCell ref="AV56:AY56"/>
    <mergeCell ref="AF57:AI57"/>
    <mergeCell ref="AJ57:AM57"/>
    <mergeCell ref="AN57:AQ57"/>
    <mergeCell ref="AR57:AU57"/>
    <mergeCell ref="AV57:AY57"/>
    <mergeCell ref="AF56:AI56"/>
    <mergeCell ref="AJ56:AM56"/>
    <mergeCell ref="AN56:AQ56"/>
    <mergeCell ref="AR56:AU56"/>
    <mergeCell ref="AF55:AI55"/>
    <mergeCell ref="AJ55:AM55"/>
    <mergeCell ref="AN55:AQ55"/>
    <mergeCell ref="AR55:AU55"/>
    <mergeCell ref="AF54:AI54"/>
    <mergeCell ref="AJ54:AM54"/>
    <mergeCell ref="AN54:AQ54"/>
    <mergeCell ref="AR54:AU54"/>
    <mergeCell ref="AR53:AU53"/>
    <mergeCell ref="AV53:AY53"/>
    <mergeCell ref="AV54:AY54"/>
    <mergeCell ref="AV55:AY55"/>
    <mergeCell ref="V78:Y78"/>
    <mergeCell ref="V79:Y79"/>
    <mergeCell ref="V72:Y72"/>
    <mergeCell ref="V73:Y73"/>
    <mergeCell ref="V74:Y74"/>
    <mergeCell ref="V75:Y75"/>
    <mergeCell ref="V76:Y76"/>
    <mergeCell ref="V77:Y77"/>
    <mergeCell ref="V68:Y68"/>
    <mergeCell ref="V69:Y69"/>
    <mergeCell ref="V70:Y70"/>
    <mergeCell ref="V71:Y71"/>
    <mergeCell ref="V64:Y64"/>
    <mergeCell ref="V65:Y65"/>
    <mergeCell ref="V66:Y66"/>
    <mergeCell ref="V67:Y67"/>
    <mergeCell ref="V60:Y60"/>
    <mergeCell ref="V61:Y61"/>
    <mergeCell ref="V62:Y62"/>
    <mergeCell ref="V63:Y63"/>
    <mergeCell ref="AZ82:BB82"/>
    <mergeCell ref="AZ83:BB83"/>
    <mergeCell ref="V52:Y52"/>
    <mergeCell ref="V53:Y53"/>
    <mergeCell ref="V54:Y54"/>
    <mergeCell ref="V55:Y55"/>
    <mergeCell ref="V56:Y56"/>
    <mergeCell ref="V57:Y57"/>
    <mergeCell ref="V58:Y58"/>
    <mergeCell ref="V59:Y59"/>
    <mergeCell ref="AZ78:BB78"/>
    <mergeCell ref="AZ79:BB79"/>
    <mergeCell ref="AZ80:BB80"/>
    <mergeCell ref="AZ81:BB81"/>
    <mergeCell ref="AZ74:BB74"/>
    <mergeCell ref="AZ75:BB75"/>
    <mergeCell ref="AZ76:BB76"/>
    <mergeCell ref="AZ77:BB77"/>
    <mergeCell ref="AZ70:BB70"/>
    <mergeCell ref="AZ71:BB71"/>
    <mergeCell ref="AZ72:BB72"/>
    <mergeCell ref="AZ73:BB73"/>
    <mergeCell ref="AZ66:BB66"/>
    <mergeCell ref="AZ67:BB67"/>
    <mergeCell ref="AZ68:BB68"/>
    <mergeCell ref="AZ69:BB69"/>
    <mergeCell ref="AZ62:BB62"/>
    <mergeCell ref="AZ63:BB63"/>
    <mergeCell ref="AZ64:BB64"/>
    <mergeCell ref="AZ65:BB65"/>
    <mergeCell ref="AZ58:BB58"/>
    <mergeCell ref="AZ59:BB59"/>
    <mergeCell ref="AZ60:BB60"/>
    <mergeCell ref="AZ61:BB61"/>
    <mergeCell ref="AZ54:BB54"/>
    <mergeCell ref="AZ55:BB55"/>
    <mergeCell ref="AZ56:BB56"/>
    <mergeCell ref="AZ57:BB57"/>
    <mergeCell ref="Z77:AB77"/>
    <mergeCell ref="AC77:AE77"/>
    <mergeCell ref="Z81:AB81"/>
    <mergeCell ref="AC81:AE81"/>
    <mergeCell ref="Z78:AB78"/>
    <mergeCell ref="AC78:AE78"/>
    <mergeCell ref="Z79:AB79"/>
    <mergeCell ref="AC79:AE79"/>
    <mergeCell ref="Z75:AB75"/>
    <mergeCell ref="AC75:AE75"/>
    <mergeCell ref="Z76:AB76"/>
    <mergeCell ref="AC76:AE76"/>
    <mergeCell ref="Z73:AB73"/>
    <mergeCell ref="AC73:AE73"/>
    <mergeCell ref="Z74:AB74"/>
    <mergeCell ref="AC74:AE74"/>
    <mergeCell ref="Z71:AB71"/>
    <mergeCell ref="AC71:AE71"/>
    <mergeCell ref="Z72:AB72"/>
    <mergeCell ref="AC72:AE72"/>
    <mergeCell ref="Z69:AB69"/>
    <mergeCell ref="AC69:AE69"/>
    <mergeCell ref="Z70:AB70"/>
    <mergeCell ref="AC70:AE70"/>
    <mergeCell ref="Z67:AB67"/>
    <mergeCell ref="AC67:AE67"/>
    <mergeCell ref="Z68:AB68"/>
    <mergeCell ref="AC68:AE68"/>
    <mergeCell ref="Z65:AB65"/>
    <mergeCell ref="AC65:AE65"/>
    <mergeCell ref="Z66:AB66"/>
    <mergeCell ref="AC66:AE66"/>
    <mergeCell ref="Z63:AB63"/>
    <mergeCell ref="AC63:AE63"/>
    <mergeCell ref="Z64:AB64"/>
    <mergeCell ref="AC64:AE64"/>
    <mergeCell ref="Z61:AB61"/>
    <mergeCell ref="AC61:AE61"/>
    <mergeCell ref="Z62:AB62"/>
    <mergeCell ref="AC62:AE62"/>
    <mergeCell ref="Z59:AB59"/>
    <mergeCell ref="AC59:AE59"/>
    <mergeCell ref="Z60:AB60"/>
    <mergeCell ref="AC60:AE60"/>
    <mergeCell ref="AC56:AE56"/>
    <mergeCell ref="Z57:AB57"/>
    <mergeCell ref="AC57:AE57"/>
    <mergeCell ref="Z58:AB58"/>
    <mergeCell ref="AC58:AE58"/>
    <mergeCell ref="R83:T83"/>
    <mergeCell ref="Z52:AB52"/>
    <mergeCell ref="AC52:AE52"/>
    <mergeCell ref="Z53:AB53"/>
    <mergeCell ref="AC53:AE53"/>
    <mergeCell ref="Z54:AB54"/>
    <mergeCell ref="AC54:AE54"/>
    <mergeCell ref="Z55:AB55"/>
    <mergeCell ref="AC55:AE55"/>
    <mergeCell ref="Z56:AB56"/>
    <mergeCell ref="R79:T79"/>
    <mergeCell ref="R80:T80"/>
    <mergeCell ref="R81:T81"/>
    <mergeCell ref="R82:T82"/>
    <mergeCell ref="R75:T75"/>
    <mergeCell ref="R76:T76"/>
    <mergeCell ref="R77:T77"/>
    <mergeCell ref="R78:T78"/>
    <mergeCell ref="R71:T71"/>
    <mergeCell ref="R72:T72"/>
    <mergeCell ref="R73:T73"/>
    <mergeCell ref="R74:T74"/>
    <mergeCell ref="R67:T67"/>
    <mergeCell ref="R68:T68"/>
    <mergeCell ref="R69:T69"/>
    <mergeCell ref="R70:T70"/>
    <mergeCell ref="R63:T63"/>
    <mergeCell ref="R64:T64"/>
    <mergeCell ref="R65:T65"/>
    <mergeCell ref="R66:T66"/>
    <mergeCell ref="R59:T59"/>
    <mergeCell ref="R60:T60"/>
    <mergeCell ref="R61:T61"/>
    <mergeCell ref="R62:T62"/>
    <mergeCell ref="AZ52:BB52"/>
    <mergeCell ref="AZ53:BB53"/>
    <mergeCell ref="AF52:AI52"/>
    <mergeCell ref="AJ52:AM52"/>
    <mergeCell ref="AN52:AQ52"/>
    <mergeCell ref="AR52:AU52"/>
    <mergeCell ref="AV52:AY52"/>
    <mergeCell ref="AF53:AI53"/>
    <mergeCell ref="AJ53:AM53"/>
    <mergeCell ref="AN53:AQ53"/>
    <mergeCell ref="R52:T52"/>
    <mergeCell ref="P70:Q70"/>
    <mergeCell ref="P71:Q71"/>
    <mergeCell ref="P72:Q72"/>
    <mergeCell ref="R53:T53"/>
    <mergeCell ref="R54:T54"/>
    <mergeCell ref="R55:T55"/>
    <mergeCell ref="R56:T56"/>
    <mergeCell ref="R57:T57"/>
    <mergeCell ref="R58:T58"/>
    <mergeCell ref="AV50:AY50"/>
    <mergeCell ref="AJ50:AM50"/>
    <mergeCell ref="AN50:AQ50"/>
    <mergeCell ref="AR50:AU50"/>
    <mergeCell ref="AR49:AU49"/>
    <mergeCell ref="AV49:AY49"/>
    <mergeCell ref="AF48:AI48"/>
    <mergeCell ref="AJ48:AM48"/>
    <mergeCell ref="AN48:AQ48"/>
    <mergeCell ref="AR48:AU48"/>
    <mergeCell ref="AJ46:AM46"/>
    <mergeCell ref="AN46:AQ46"/>
    <mergeCell ref="AR46:AU46"/>
    <mergeCell ref="AF47:AI47"/>
    <mergeCell ref="AJ47:AM47"/>
    <mergeCell ref="AN47:AQ47"/>
    <mergeCell ref="AR47:AU47"/>
    <mergeCell ref="AV44:AY44"/>
    <mergeCell ref="AF45:AI45"/>
    <mergeCell ref="AJ45:AM45"/>
    <mergeCell ref="AN45:AQ45"/>
    <mergeCell ref="AR45:AU45"/>
    <mergeCell ref="AV45:AY45"/>
    <mergeCell ref="AF44:AI44"/>
    <mergeCell ref="AJ44:AM44"/>
    <mergeCell ref="AN44:AQ44"/>
    <mergeCell ref="AR44:AU44"/>
    <mergeCell ref="AV42:AY42"/>
    <mergeCell ref="AF43:AI43"/>
    <mergeCell ref="AJ43:AM43"/>
    <mergeCell ref="AN43:AQ43"/>
    <mergeCell ref="AR43:AU43"/>
    <mergeCell ref="AV43:AY43"/>
    <mergeCell ref="AF42:AI42"/>
    <mergeCell ref="AJ42:AM42"/>
    <mergeCell ref="AN42:AQ42"/>
    <mergeCell ref="AR42:AU42"/>
    <mergeCell ref="AZ50:BB50"/>
    <mergeCell ref="V42:Y42"/>
    <mergeCell ref="V43:Y43"/>
    <mergeCell ref="V44:Y44"/>
    <mergeCell ref="V45:Y45"/>
    <mergeCell ref="V46:Y46"/>
    <mergeCell ref="V47:Y47"/>
    <mergeCell ref="V48:Y48"/>
    <mergeCell ref="V49:Y49"/>
    <mergeCell ref="V50:Y50"/>
    <mergeCell ref="AZ46:BB46"/>
    <mergeCell ref="AZ47:BB47"/>
    <mergeCell ref="AZ48:BB48"/>
    <mergeCell ref="AZ49:BB49"/>
    <mergeCell ref="AZ42:BB42"/>
    <mergeCell ref="AZ43:BB43"/>
    <mergeCell ref="AZ44:BB44"/>
    <mergeCell ref="AZ45:BB45"/>
    <mergeCell ref="AC49:AE49"/>
    <mergeCell ref="Z50:AB50"/>
    <mergeCell ref="AC50:AE50"/>
    <mergeCell ref="AC46:AE46"/>
    <mergeCell ref="Z47:AB47"/>
    <mergeCell ref="AC47:AE47"/>
    <mergeCell ref="Z48:AB48"/>
    <mergeCell ref="AC48:AE48"/>
    <mergeCell ref="Z46:AB46"/>
    <mergeCell ref="Z42:AB42"/>
    <mergeCell ref="AC42:AE42"/>
    <mergeCell ref="Z43:AB43"/>
    <mergeCell ref="AC43:AE43"/>
    <mergeCell ref="Z44:AB44"/>
    <mergeCell ref="AC44:AE44"/>
    <mergeCell ref="Z45:AB45"/>
    <mergeCell ref="AC45:AE45"/>
    <mergeCell ref="R46:T46"/>
    <mergeCell ref="R47:T47"/>
    <mergeCell ref="R48:T48"/>
    <mergeCell ref="R49:T49"/>
    <mergeCell ref="R42:T42"/>
    <mergeCell ref="R43:T43"/>
    <mergeCell ref="R44:T44"/>
    <mergeCell ref="R45:T45"/>
    <mergeCell ref="AV39:AY39"/>
    <mergeCell ref="AF40:AI40"/>
    <mergeCell ref="AJ40:AM40"/>
    <mergeCell ref="AN40:AQ40"/>
    <mergeCell ref="AR40:AU40"/>
    <mergeCell ref="AV40:AY40"/>
    <mergeCell ref="AF39:AI39"/>
    <mergeCell ref="AJ39:AM39"/>
    <mergeCell ref="AN39:AQ39"/>
    <mergeCell ref="AR39:AU39"/>
    <mergeCell ref="AV37:AY37"/>
    <mergeCell ref="AF38:AI38"/>
    <mergeCell ref="AJ38:AM38"/>
    <mergeCell ref="AN38:AQ38"/>
    <mergeCell ref="AR38:AU38"/>
    <mergeCell ref="AV38:AY38"/>
    <mergeCell ref="AF37:AI37"/>
    <mergeCell ref="AJ37:AM37"/>
    <mergeCell ref="AN37:AQ37"/>
    <mergeCell ref="AR37:AU37"/>
    <mergeCell ref="AV35:AY35"/>
    <mergeCell ref="AF36:AI36"/>
    <mergeCell ref="AJ36:AM36"/>
    <mergeCell ref="AN36:AQ36"/>
    <mergeCell ref="AR36:AU36"/>
    <mergeCell ref="AV36:AY36"/>
    <mergeCell ref="AF35:AI35"/>
    <mergeCell ref="AJ35:AM35"/>
    <mergeCell ref="AN35:AQ35"/>
    <mergeCell ref="AR35:AU35"/>
    <mergeCell ref="R40:T40"/>
    <mergeCell ref="V35:Y35"/>
    <mergeCell ref="V36:Y36"/>
    <mergeCell ref="V37:Y37"/>
    <mergeCell ref="V38:Y38"/>
    <mergeCell ref="V39:Y39"/>
    <mergeCell ref="V40:Y40"/>
    <mergeCell ref="R35:T35"/>
    <mergeCell ref="R36:T36"/>
    <mergeCell ref="R37:T37"/>
    <mergeCell ref="R38:T38"/>
    <mergeCell ref="Z39:AB39"/>
    <mergeCell ref="AC39:AE39"/>
    <mergeCell ref="R39:T39"/>
    <mergeCell ref="Z40:AB40"/>
    <mergeCell ref="AC40:AE40"/>
    <mergeCell ref="Z37:AB37"/>
    <mergeCell ref="AC37:AE37"/>
    <mergeCell ref="Z38:AB38"/>
    <mergeCell ref="AC38:AE38"/>
    <mergeCell ref="Z35:AB35"/>
    <mergeCell ref="AC35:AE35"/>
    <mergeCell ref="Z36:AB36"/>
    <mergeCell ref="AC36:AE36"/>
    <mergeCell ref="AZ37:BB37"/>
    <mergeCell ref="AZ38:BB38"/>
    <mergeCell ref="AZ39:BB39"/>
    <mergeCell ref="AZ40:BB40"/>
    <mergeCell ref="AZ32:BB32"/>
    <mergeCell ref="AZ33:BB33"/>
    <mergeCell ref="AZ35:BB35"/>
    <mergeCell ref="AZ36:BB36"/>
    <mergeCell ref="AZ24:BB24"/>
    <mergeCell ref="AZ25:BB25"/>
    <mergeCell ref="AZ28:BB28"/>
    <mergeCell ref="AZ31:BB31"/>
    <mergeCell ref="AZ27:BB27"/>
    <mergeCell ref="AZ30:BB30"/>
    <mergeCell ref="AZ26:BB26"/>
    <mergeCell ref="AZ29:BB29"/>
    <mergeCell ref="AV33:AY33"/>
    <mergeCell ref="AZ15:BB15"/>
    <mergeCell ref="AZ16:BB16"/>
    <mergeCell ref="AZ17:BB17"/>
    <mergeCell ref="AZ18:BB18"/>
    <mergeCell ref="AZ19:BB19"/>
    <mergeCell ref="AZ20:BB20"/>
    <mergeCell ref="AZ21:BB21"/>
    <mergeCell ref="AZ22:BB22"/>
    <mergeCell ref="AZ23:BB23"/>
    <mergeCell ref="AF33:AI33"/>
    <mergeCell ref="AJ33:AM33"/>
    <mergeCell ref="AN33:AQ33"/>
    <mergeCell ref="AR33:AU33"/>
    <mergeCell ref="AV31:AY31"/>
    <mergeCell ref="AF32:AI32"/>
    <mergeCell ref="AJ32:AM32"/>
    <mergeCell ref="AN32:AQ32"/>
    <mergeCell ref="AR32:AU32"/>
    <mergeCell ref="AV32:AY32"/>
    <mergeCell ref="AF31:AI31"/>
    <mergeCell ref="AJ31:AM31"/>
    <mergeCell ref="AN31:AQ31"/>
    <mergeCell ref="AR31:AU31"/>
    <mergeCell ref="AV25:AY25"/>
    <mergeCell ref="AF28:AI28"/>
    <mergeCell ref="AJ28:AM28"/>
    <mergeCell ref="AN28:AQ28"/>
    <mergeCell ref="AR28:AU28"/>
    <mergeCell ref="AV28:AY28"/>
    <mergeCell ref="AF25:AI25"/>
    <mergeCell ref="AJ25:AM25"/>
    <mergeCell ref="AN25:AQ25"/>
    <mergeCell ref="AR25:AU25"/>
    <mergeCell ref="AV23:AY23"/>
    <mergeCell ref="AF24:AI24"/>
    <mergeCell ref="AJ24:AM24"/>
    <mergeCell ref="AN24:AQ24"/>
    <mergeCell ref="AR24:AU24"/>
    <mergeCell ref="AV24:AY24"/>
    <mergeCell ref="AF23:AI23"/>
    <mergeCell ref="AJ23:AM23"/>
    <mergeCell ref="AN23:AQ23"/>
    <mergeCell ref="AR23:AU23"/>
    <mergeCell ref="AJ22:AM22"/>
    <mergeCell ref="AN22:AQ22"/>
    <mergeCell ref="AR22:AU22"/>
    <mergeCell ref="AV22:AY22"/>
    <mergeCell ref="AJ21:AM21"/>
    <mergeCell ref="AN21:AQ21"/>
    <mergeCell ref="AR21:AU21"/>
    <mergeCell ref="AV21:AY21"/>
    <mergeCell ref="AJ20:AM20"/>
    <mergeCell ref="AN20:AQ20"/>
    <mergeCell ref="AR20:AU20"/>
    <mergeCell ref="AV20:AY20"/>
    <mergeCell ref="AJ19:AM19"/>
    <mergeCell ref="AN19:AQ19"/>
    <mergeCell ref="AR19:AU19"/>
    <mergeCell ref="AV19:AY19"/>
    <mergeCell ref="AJ18:AM18"/>
    <mergeCell ref="AN18:AQ18"/>
    <mergeCell ref="AR18:AU18"/>
    <mergeCell ref="AV18:AY18"/>
    <mergeCell ref="AJ17:AM17"/>
    <mergeCell ref="AN17:AQ17"/>
    <mergeCell ref="AR17:AU17"/>
    <mergeCell ref="AV17:AY17"/>
    <mergeCell ref="AR15:AU15"/>
    <mergeCell ref="AV15:AY15"/>
    <mergeCell ref="AF16:AI16"/>
    <mergeCell ref="AJ16:AM16"/>
    <mergeCell ref="AN16:AQ16"/>
    <mergeCell ref="AR16:AU16"/>
    <mergeCell ref="AV16:AY16"/>
    <mergeCell ref="V31:Y31"/>
    <mergeCell ref="V32:Y32"/>
    <mergeCell ref="V33:Y33"/>
    <mergeCell ref="AF15:AI15"/>
    <mergeCell ref="AF17:AI17"/>
    <mergeCell ref="AF18:AI18"/>
    <mergeCell ref="AF19:AI19"/>
    <mergeCell ref="AF20:AI20"/>
    <mergeCell ref="AF21:AI21"/>
    <mergeCell ref="AF22:AI22"/>
    <mergeCell ref="V23:Y23"/>
    <mergeCell ref="V24:Y24"/>
    <mergeCell ref="V25:Y25"/>
    <mergeCell ref="V28:Y28"/>
    <mergeCell ref="V26:Y26"/>
    <mergeCell ref="V27:Y27"/>
    <mergeCell ref="Z33:AB33"/>
    <mergeCell ref="AC33:AE33"/>
    <mergeCell ref="V15:Y15"/>
    <mergeCell ref="V16:Y16"/>
    <mergeCell ref="V17:Y17"/>
    <mergeCell ref="V18:Y18"/>
    <mergeCell ref="V19:Y19"/>
    <mergeCell ref="V20:Y20"/>
    <mergeCell ref="V21:Y21"/>
    <mergeCell ref="V22:Y22"/>
    <mergeCell ref="Z31:AB31"/>
    <mergeCell ref="AC31:AE31"/>
    <mergeCell ref="Z32:AB32"/>
    <mergeCell ref="AC32:AE32"/>
    <mergeCell ref="Z28:AB28"/>
    <mergeCell ref="AC28:AE28"/>
    <mergeCell ref="Z26:AB26"/>
    <mergeCell ref="AC26:AE26"/>
    <mergeCell ref="Z27:AB27"/>
    <mergeCell ref="AC27:AE27"/>
    <mergeCell ref="Z24:AB24"/>
    <mergeCell ref="AC24:AE24"/>
    <mergeCell ref="Z25:AB25"/>
    <mergeCell ref="AC25:AE25"/>
    <mergeCell ref="Z22:AB22"/>
    <mergeCell ref="AC22:AE22"/>
    <mergeCell ref="Z23:AB23"/>
    <mergeCell ref="AC23:AE23"/>
    <mergeCell ref="AC19:AE19"/>
    <mergeCell ref="Z20:AB20"/>
    <mergeCell ref="AC20:AE20"/>
    <mergeCell ref="Z21:AB21"/>
    <mergeCell ref="AC21:AE21"/>
    <mergeCell ref="R32:T32"/>
    <mergeCell ref="R33:T33"/>
    <mergeCell ref="AC15:AE15"/>
    <mergeCell ref="Z16:AB16"/>
    <mergeCell ref="AC16:AE16"/>
    <mergeCell ref="Z17:AB17"/>
    <mergeCell ref="AC17:AE17"/>
    <mergeCell ref="Z18:AB18"/>
    <mergeCell ref="AC18:AE18"/>
    <mergeCell ref="Z19:AB19"/>
    <mergeCell ref="R17:T17"/>
    <mergeCell ref="R18:T18"/>
    <mergeCell ref="R28:T28"/>
    <mergeCell ref="R31:T31"/>
    <mergeCell ref="R19:T19"/>
    <mergeCell ref="R20:T20"/>
    <mergeCell ref="R21:T21"/>
    <mergeCell ref="R22:T22"/>
    <mergeCell ref="R23:T23"/>
    <mergeCell ref="R27:T27"/>
    <mergeCell ref="A175:C175"/>
    <mergeCell ref="A148:C148"/>
    <mergeCell ref="A149:C149"/>
    <mergeCell ref="A150:C150"/>
    <mergeCell ref="A151:C151"/>
    <mergeCell ref="A170:O170"/>
    <mergeCell ref="A171:C171"/>
    <mergeCell ref="A172:C172"/>
    <mergeCell ref="A173:C173"/>
    <mergeCell ref="D166:O166"/>
    <mergeCell ref="A146:C146"/>
    <mergeCell ref="D146:O146"/>
    <mergeCell ref="A145:C145"/>
    <mergeCell ref="A174:C174"/>
    <mergeCell ref="A163:C163"/>
    <mergeCell ref="D150:O150"/>
    <mergeCell ref="D151:O151"/>
    <mergeCell ref="D153:O153"/>
    <mergeCell ref="D154:O154"/>
    <mergeCell ref="A152:O152"/>
    <mergeCell ref="A123:C123"/>
    <mergeCell ref="D143:O143"/>
    <mergeCell ref="D144:O144"/>
    <mergeCell ref="D125:O125"/>
    <mergeCell ref="D124:O124"/>
    <mergeCell ref="A142:C142"/>
    <mergeCell ref="A143:C143"/>
    <mergeCell ref="A135:C135"/>
    <mergeCell ref="A138:C138"/>
    <mergeCell ref="D127:O127"/>
    <mergeCell ref="A118:C118"/>
    <mergeCell ref="A119:C119"/>
    <mergeCell ref="A120:C120"/>
    <mergeCell ref="A121:C121"/>
    <mergeCell ref="A114:C114"/>
    <mergeCell ref="A115:C115"/>
    <mergeCell ref="A116:C116"/>
    <mergeCell ref="A117:C117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D121:O121"/>
    <mergeCell ref="D122:O122"/>
    <mergeCell ref="D123:O123"/>
    <mergeCell ref="D117:O117"/>
    <mergeCell ref="D118:O118"/>
    <mergeCell ref="D119:O119"/>
    <mergeCell ref="D120:O120"/>
    <mergeCell ref="D113:O113"/>
    <mergeCell ref="D114:O114"/>
    <mergeCell ref="D115:O115"/>
    <mergeCell ref="D116:O116"/>
    <mergeCell ref="D109:O109"/>
    <mergeCell ref="D110:O110"/>
    <mergeCell ref="D111:O111"/>
    <mergeCell ref="D112:O112"/>
    <mergeCell ref="D105:O105"/>
    <mergeCell ref="D106:O106"/>
    <mergeCell ref="D107:O107"/>
    <mergeCell ref="D108:O108"/>
    <mergeCell ref="D98:O98"/>
    <mergeCell ref="D99:O99"/>
    <mergeCell ref="D102:O102"/>
    <mergeCell ref="D103:O103"/>
    <mergeCell ref="D101:O101"/>
    <mergeCell ref="A98:C98"/>
    <mergeCell ref="A99:C99"/>
    <mergeCell ref="D85:O85"/>
    <mergeCell ref="D86:O86"/>
    <mergeCell ref="D88:O88"/>
    <mergeCell ref="D89:O89"/>
    <mergeCell ref="D90:O90"/>
    <mergeCell ref="D91:O91"/>
    <mergeCell ref="D93:O93"/>
    <mergeCell ref="D94:O94"/>
    <mergeCell ref="A90:C90"/>
    <mergeCell ref="A95:C95"/>
    <mergeCell ref="A97:C97"/>
    <mergeCell ref="A93:C93"/>
    <mergeCell ref="A96:C96"/>
    <mergeCell ref="A88:C88"/>
    <mergeCell ref="A82:C82"/>
    <mergeCell ref="A84:O84"/>
    <mergeCell ref="A89:C89"/>
    <mergeCell ref="D82:O82"/>
    <mergeCell ref="D83:O83"/>
    <mergeCell ref="A87:C87"/>
    <mergeCell ref="D87:O87"/>
    <mergeCell ref="A79:C79"/>
    <mergeCell ref="A80:C80"/>
    <mergeCell ref="A85:C85"/>
    <mergeCell ref="A86:C86"/>
    <mergeCell ref="A76:C76"/>
    <mergeCell ref="A77:C77"/>
    <mergeCell ref="A78:C78"/>
    <mergeCell ref="A75:C75"/>
    <mergeCell ref="A60:C60"/>
    <mergeCell ref="A61:C61"/>
    <mergeCell ref="A62:C62"/>
    <mergeCell ref="A64:C64"/>
    <mergeCell ref="A3:BB3"/>
    <mergeCell ref="A53:C53"/>
    <mergeCell ref="A54:C54"/>
    <mergeCell ref="A55:C55"/>
    <mergeCell ref="D53:O53"/>
    <mergeCell ref="D54:O54"/>
    <mergeCell ref="D55:O55"/>
    <mergeCell ref="A50:C50"/>
    <mergeCell ref="R24:T24"/>
    <mergeCell ref="R25:T25"/>
    <mergeCell ref="A56:C56"/>
    <mergeCell ref="A57:C57"/>
    <mergeCell ref="A58:C58"/>
    <mergeCell ref="A59:C59"/>
    <mergeCell ref="D56:O56"/>
    <mergeCell ref="D49:O49"/>
    <mergeCell ref="D50:O50"/>
    <mergeCell ref="P65:Q65"/>
    <mergeCell ref="D58:O58"/>
    <mergeCell ref="D59:O59"/>
    <mergeCell ref="D60:O60"/>
    <mergeCell ref="D61:O61"/>
    <mergeCell ref="P52:Q52"/>
    <mergeCell ref="P53:Q53"/>
    <mergeCell ref="A48:C48"/>
    <mergeCell ref="D42:O42"/>
    <mergeCell ref="D43:O43"/>
    <mergeCell ref="D44:O44"/>
    <mergeCell ref="D45:O45"/>
    <mergeCell ref="A47:C47"/>
    <mergeCell ref="A49:C49"/>
    <mergeCell ref="A41:O41"/>
    <mergeCell ref="A42:C42"/>
    <mergeCell ref="A43:C43"/>
    <mergeCell ref="A44:C44"/>
    <mergeCell ref="D46:O46"/>
    <mergeCell ref="D47:O47"/>
    <mergeCell ref="D48:O48"/>
    <mergeCell ref="A45:C45"/>
    <mergeCell ref="A46:C46"/>
    <mergeCell ref="D38:O38"/>
    <mergeCell ref="D39:O39"/>
    <mergeCell ref="D40:O40"/>
    <mergeCell ref="A37:C37"/>
    <mergeCell ref="A38:C38"/>
    <mergeCell ref="A39:C39"/>
    <mergeCell ref="A40:C40"/>
    <mergeCell ref="D25:O25"/>
    <mergeCell ref="D28:O28"/>
    <mergeCell ref="D31:O31"/>
    <mergeCell ref="D32:O32"/>
    <mergeCell ref="D27:O27"/>
    <mergeCell ref="D26:O26"/>
    <mergeCell ref="D20:O20"/>
    <mergeCell ref="D21:O21"/>
    <mergeCell ref="D22:O22"/>
    <mergeCell ref="D23:O23"/>
    <mergeCell ref="D16:O16"/>
    <mergeCell ref="D17:O17"/>
    <mergeCell ref="D18:O18"/>
    <mergeCell ref="D19:O19"/>
    <mergeCell ref="A20:C20"/>
    <mergeCell ref="A21:C21"/>
    <mergeCell ref="A22:C22"/>
    <mergeCell ref="A23:C23"/>
    <mergeCell ref="A16:C16"/>
    <mergeCell ref="A17:C17"/>
    <mergeCell ref="A18:C18"/>
    <mergeCell ref="A19:C19"/>
    <mergeCell ref="P176:Q176"/>
    <mergeCell ref="A164:C164"/>
    <mergeCell ref="A165:C165"/>
    <mergeCell ref="A168:O168"/>
    <mergeCell ref="D174:O174"/>
    <mergeCell ref="A167:O167"/>
    <mergeCell ref="A176:O176"/>
    <mergeCell ref="D172:O172"/>
    <mergeCell ref="D173:O173"/>
    <mergeCell ref="D175:O175"/>
    <mergeCell ref="P174:Q174"/>
    <mergeCell ref="A153:C153"/>
    <mergeCell ref="A154:C154"/>
    <mergeCell ref="A156:C156"/>
    <mergeCell ref="A157:C157"/>
    <mergeCell ref="A159:O159"/>
    <mergeCell ref="A155:C155"/>
    <mergeCell ref="D155:O155"/>
    <mergeCell ref="D156:O156"/>
    <mergeCell ref="D157:O157"/>
    <mergeCell ref="AJ164:AM164"/>
    <mergeCell ref="AJ165:AM165"/>
    <mergeCell ref="AJ171:AM171"/>
    <mergeCell ref="Z169:AB169"/>
    <mergeCell ref="AC169:AE169"/>
    <mergeCell ref="AF169:AI169"/>
    <mergeCell ref="AJ169:AM169"/>
    <mergeCell ref="AF165:AI165"/>
    <mergeCell ref="AF164:AI164"/>
    <mergeCell ref="AF168:AI168"/>
    <mergeCell ref="P160:Q160"/>
    <mergeCell ref="P161:Q161"/>
    <mergeCell ref="P162:Q162"/>
    <mergeCell ref="AC173:AE173"/>
    <mergeCell ref="V169:Y169"/>
    <mergeCell ref="V172:Y172"/>
    <mergeCell ref="V173:Y173"/>
    <mergeCell ref="V167:Y167"/>
    <mergeCell ref="V168:Y168"/>
    <mergeCell ref="P164:Q164"/>
    <mergeCell ref="AJ172:AM172"/>
    <mergeCell ref="AF153:AI153"/>
    <mergeCell ref="AF154:AI154"/>
    <mergeCell ref="AF155:AI155"/>
    <mergeCell ref="AJ153:AM153"/>
    <mergeCell ref="AJ154:AM154"/>
    <mergeCell ref="AJ163:AM163"/>
    <mergeCell ref="AF156:AI156"/>
    <mergeCell ref="AJ157:AM157"/>
    <mergeCell ref="AJ155:AM155"/>
    <mergeCell ref="D171:O171"/>
    <mergeCell ref="D97:O97"/>
    <mergeCell ref="AJ175:AM175"/>
    <mergeCell ref="AJ174:AM174"/>
    <mergeCell ref="V175:Y175"/>
    <mergeCell ref="AF171:AI171"/>
    <mergeCell ref="AF172:AI172"/>
    <mergeCell ref="AF173:AI173"/>
    <mergeCell ref="AF175:AI175"/>
    <mergeCell ref="V171:Y171"/>
    <mergeCell ref="D77:O77"/>
    <mergeCell ref="D78:O78"/>
    <mergeCell ref="D79:O79"/>
    <mergeCell ref="D95:O95"/>
    <mergeCell ref="D145:O145"/>
    <mergeCell ref="D137:O137"/>
    <mergeCell ref="D140:O140"/>
    <mergeCell ref="D135:O135"/>
    <mergeCell ref="D139:O139"/>
    <mergeCell ref="D141:O141"/>
    <mergeCell ref="D142:O142"/>
    <mergeCell ref="A74:C74"/>
    <mergeCell ref="D65:O65"/>
    <mergeCell ref="D70:O70"/>
    <mergeCell ref="D71:O71"/>
    <mergeCell ref="D74:O74"/>
    <mergeCell ref="A65:C65"/>
    <mergeCell ref="A66:C66"/>
    <mergeCell ref="A67:C67"/>
    <mergeCell ref="D69:O69"/>
    <mergeCell ref="D72:O72"/>
    <mergeCell ref="D36:O36"/>
    <mergeCell ref="P25:Q25"/>
    <mergeCell ref="A72:C72"/>
    <mergeCell ref="D67:O67"/>
    <mergeCell ref="D66:O66"/>
    <mergeCell ref="D68:O68"/>
    <mergeCell ref="A68:C68"/>
    <mergeCell ref="A69:C69"/>
    <mergeCell ref="A70:C70"/>
    <mergeCell ref="A71:C71"/>
    <mergeCell ref="D132:O132"/>
    <mergeCell ref="P22:Q22"/>
    <mergeCell ref="P23:Q23"/>
    <mergeCell ref="D75:O75"/>
    <mergeCell ref="D64:O64"/>
    <mergeCell ref="D100:O100"/>
    <mergeCell ref="D96:O96"/>
    <mergeCell ref="D76:O76"/>
    <mergeCell ref="P132:Q132"/>
    <mergeCell ref="P55:Q55"/>
    <mergeCell ref="A140:C140"/>
    <mergeCell ref="A136:O136"/>
    <mergeCell ref="D138:O138"/>
    <mergeCell ref="A100:C100"/>
    <mergeCell ref="A132:C132"/>
    <mergeCell ref="A133:C133"/>
    <mergeCell ref="A134:C134"/>
    <mergeCell ref="A101:C101"/>
    <mergeCell ref="A104:O104"/>
    <mergeCell ref="A102:C102"/>
    <mergeCell ref="A130:C130"/>
    <mergeCell ref="A131:C131"/>
    <mergeCell ref="A141:C141"/>
    <mergeCell ref="D129:O129"/>
    <mergeCell ref="D130:O130"/>
    <mergeCell ref="D131:O131"/>
    <mergeCell ref="D133:O133"/>
    <mergeCell ref="D134:O134"/>
    <mergeCell ref="A137:C137"/>
    <mergeCell ref="A139:C139"/>
    <mergeCell ref="P133:Q133"/>
    <mergeCell ref="P134:Q134"/>
    <mergeCell ref="P155:Q155"/>
    <mergeCell ref="P135:Q135"/>
    <mergeCell ref="P136:Q136"/>
    <mergeCell ref="P153:Q153"/>
    <mergeCell ref="P154:Q154"/>
    <mergeCell ref="P143:Q143"/>
    <mergeCell ref="P137:Q137"/>
    <mergeCell ref="P138:Q138"/>
    <mergeCell ref="AJ156:AM156"/>
    <mergeCell ref="AF157:AI157"/>
    <mergeCell ref="AF163:AI163"/>
    <mergeCell ref="AF160:AI160"/>
    <mergeCell ref="AJ162:AM162"/>
    <mergeCell ref="A103:C103"/>
    <mergeCell ref="V153:Y153"/>
    <mergeCell ref="V154:Y154"/>
    <mergeCell ref="V163:Y163"/>
    <mergeCell ref="V156:Y156"/>
    <mergeCell ref="V157:Y157"/>
    <mergeCell ref="V155:Y155"/>
    <mergeCell ref="A127:C127"/>
    <mergeCell ref="A128:C128"/>
    <mergeCell ref="A129:C129"/>
    <mergeCell ref="AJ14:AM14"/>
    <mergeCell ref="AN14:AQ14"/>
    <mergeCell ref="AN10:AQ13"/>
    <mergeCell ref="AJ15:AM15"/>
    <mergeCell ref="AN15:AQ15"/>
    <mergeCell ref="P16:Q16"/>
    <mergeCell ref="R10:T13"/>
    <mergeCell ref="V10:Y13"/>
    <mergeCell ref="Z10:AB13"/>
    <mergeCell ref="P10:Q13"/>
    <mergeCell ref="Z15:AB15"/>
    <mergeCell ref="R15:T15"/>
    <mergeCell ref="R16:T16"/>
    <mergeCell ref="P18:Q18"/>
    <mergeCell ref="P17:Q17"/>
    <mergeCell ref="P19:Q19"/>
    <mergeCell ref="P20:Q20"/>
    <mergeCell ref="A73:C73"/>
    <mergeCell ref="D73:O73"/>
    <mergeCell ref="P32:Q32"/>
    <mergeCell ref="P33:Q33"/>
    <mergeCell ref="P41:Q41"/>
    <mergeCell ref="A52:C52"/>
    <mergeCell ref="D52:O52"/>
    <mergeCell ref="D57:O57"/>
    <mergeCell ref="A51:O51"/>
    <mergeCell ref="A32:C32"/>
    <mergeCell ref="P38:Q38"/>
    <mergeCell ref="P21:Q21"/>
    <mergeCell ref="A63:C63"/>
    <mergeCell ref="P31:Q31"/>
    <mergeCell ref="A24:C24"/>
    <mergeCell ref="A25:C25"/>
    <mergeCell ref="A28:C28"/>
    <mergeCell ref="A31:C31"/>
    <mergeCell ref="P24:Q24"/>
    <mergeCell ref="D24:O24"/>
    <mergeCell ref="P28:Q28"/>
    <mergeCell ref="A81:C81"/>
    <mergeCell ref="D81:O81"/>
    <mergeCell ref="D80:O80"/>
    <mergeCell ref="D62:O62"/>
    <mergeCell ref="A33:C33"/>
    <mergeCell ref="P64:Q64"/>
    <mergeCell ref="P54:Q54"/>
    <mergeCell ref="P39:Q39"/>
    <mergeCell ref="P40:Q40"/>
    <mergeCell ref="AJ26:AM26"/>
    <mergeCell ref="AN26:AQ26"/>
    <mergeCell ref="AF27:AI27"/>
    <mergeCell ref="AJ27:AM27"/>
    <mergeCell ref="AN27:AQ27"/>
    <mergeCell ref="A26:C26"/>
    <mergeCell ref="A27:C27"/>
    <mergeCell ref="P27:Q27"/>
    <mergeCell ref="AF26:AI26"/>
    <mergeCell ref="P26:Q26"/>
    <mergeCell ref="R26:T26"/>
    <mergeCell ref="AR26:AU26"/>
    <mergeCell ref="AZ10:BB13"/>
    <mergeCell ref="AC10:AE13"/>
    <mergeCell ref="AF10:AI13"/>
    <mergeCell ref="AJ10:AM13"/>
    <mergeCell ref="AR10:AU13"/>
    <mergeCell ref="AV10:AY13"/>
    <mergeCell ref="AV26:AY26"/>
    <mergeCell ref="A177:O177"/>
    <mergeCell ref="A169:O169"/>
    <mergeCell ref="A10:C13"/>
    <mergeCell ref="D10:O13"/>
    <mergeCell ref="D63:O63"/>
    <mergeCell ref="A92:C92"/>
    <mergeCell ref="D92:O92"/>
    <mergeCell ref="A83:C83"/>
    <mergeCell ref="A94:C94"/>
    <mergeCell ref="A91:C91"/>
    <mergeCell ref="AR27:AU27"/>
    <mergeCell ref="AV27:AY27"/>
    <mergeCell ref="P34:Q34"/>
    <mergeCell ref="P51:Q51"/>
    <mergeCell ref="P35:Q35"/>
    <mergeCell ref="V29:Y29"/>
    <mergeCell ref="Z29:AB29"/>
    <mergeCell ref="AC29:AE29"/>
    <mergeCell ref="AF29:AI29"/>
    <mergeCell ref="AJ29:AM29"/>
    <mergeCell ref="P46:Q46"/>
    <mergeCell ref="P47:Q47"/>
    <mergeCell ref="P42:Q42"/>
    <mergeCell ref="P43:Q43"/>
    <mergeCell ref="P44:Q44"/>
    <mergeCell ref="P45:Q45"/>
    <mergeCell ref="P62:Q62"/>
    <mergeCell ref="P63:Q6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8:Q88"/>
    <mergeCell ref="P89:Q89"/>
    <mergeCell ref="P90:Q90"/>
    <mergeCell ref="P87:Q87"/>
    <mergeCell ref="P91:Q91"/>
    <mergeCell ref="P92:Q92"/>
    <mergeCell ref="P93:Q93"/>
    <mergeCell ref="P94:Q94"/>
    <mergeCell ref="P95:Q95"/>
    <mergeCell ref="P97:Q97"/>
    <mergeCell ref="P98:Q98"/>
    <mergeCell ref="P99:Q99"/>
    <mergeCell ref="P96:Q96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48:Q148"/>
    <mergeCell ref="P144:Q144"/>
    <mergeCell ref="P139:Q139"/>
    <mergeCell ref="P140:Q140"/>
    <mergeCell ref="P141:Q141"/>
    <mergeCell ref="P142:Q142"/>
    <mergeCell ref="P152:Q152"/>
    <mergeCell ref="A29:C29"/>
    <mergeCell ref="D29:O29"/>
    <mergeCell ref="P29:Q29"/>
    <mergeCell ref="A30:C30"/>
    <mergeCell ref="D30:O30"/>
    <mergeCell ref="P30:Q30"/>
    <mergeCell ref="P145:Q145"/>
    <mergeCell ref="P146:Q146"/>
    <mergeCell ref="P147:Q147"/>
    <mergeCell ref="R29:T29"/>
    <mergeCell ref="AN29:AQ29"/>
    <mergeCell ref="AR29:AU29"/>
    <mergeCell ref="AV29:AY29"/>
    <mergeCell ref="R30:T30"/>
    <mergeCell ref="V30:Y30"/>
    <mergeCell ref="Z30:AB30"/>
    <mergeCell ref="AC30:AE30"/>
    <mergeCell ref="AF30:AI30"/>
    <mergeCell ref="AJ30:AM30"/>
    <mergeCell ref="AN30:AQ30"/>
    <mergeCell ref="AR30:AU30"/>
    <mergeCell ref="AV30:AY30"/>
    <mergeCell ref="R87:T87"/>
    <mergeCell ref="V87:Y87"/>
    <mergeCell ref="Z87:AB87"/>
    <mergeCell ref="AC87:AE87"/>
    <mergeCell ref="AF87:AI87"/>
    <mergeCell ref="AJ87:AM87"/>
    <mergeCell ref="AN87:AQ87"/>
    <mergeCell ref="AR87:AU87"/>
    <mergeCell ref="AV87:AY87"/>
    <mergeCell ref="V96:Y96"/>
    <mergeCell ref="Z96:AB96"/>
    <mergeCell ref="AC96:AE96"/>
    <mergeCell ref="AF96:AI96"/>
    <mergeCell ref="AJ96:AM96"/>
    <mergeCell ref="AN96:AQ96"/>
    <mergeCell ref="AR96:AU96"/>
    <mergeCell ref="AV96:AY96"/>
  </mergeCells>
  <printOptions horizontalCentered="1"/>
  <pageMargins left="0.1968503937007874" right="0.1968503937007874" top="0.3937007874015748" bottom="0.3937007874015748" header="0.5118110236220472" footer="0.5118110236220472"/>
  <pageSetup fitToHeight="8" horizontalDpi="360" verticalDpi="360" orientation="landscape" paperSize="9" scale="69" r:id="rId1"/>
  <rowBreaks count="6" manualBreakCount="6">
    <brk id="41" max="53" man="1"/>
    <brk id="66" max="53" man="1"/>
    <brk id="92" max="53" man="1"/>
    <brk id="120" max="53" man="1"/>
    <brk id="144" max="53" man="1"/>
    <brk id="167" max="5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workbookViewId="0" topLeftCell="A10">
      <selection activeCell="A22" sqref="A22:IV22"/>
    </sheetView>
  </sheetViews>
  <sheetFormatPr defaultColWidth="9.140625" defaultRowHeight="12.75"/>
  <cols>
    <col min="1" max="1" width="7.28125" style="1486" customWidth="1"/>
    <col min="2" max="14" width="3.28125" style="1486" customWidth="1"/>
    <col min="15" max="15" width="3.57421875" style="1486" customWidth="1"/>
    <col min="16" max="47" width="3.28125" style="1486" customWidth="1"/>
    <col min="48" max="16384" width="9.140625" style="1486" customWidth="1"/>
  </cols>
  <sheetData>
    <row r="1" spans="1:47" ht="15.75">
      <c r="A1" s="1485" t="s">
        <v>263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  <c r="O1" s="1485"/>
      <c r="P1" s="1485"/>
      <c r="Q1" s="1485"/>
      <c r="R1" s="1485"/>
      <c r="S1" s="1485"/>
      <c r="T1" s="1485"/>
      <c r="U1" s="1485"/>
      <c r="V1" s="1485"/>
      <c r="W1" s="1485"/>
      <c r="X1" s="1485"/>
      <c r="Y1" s="1485"/>
      <c r="Z1" s="1485"/>
      <c r="AA1" s="1485"/>
      <c r="AB1" s="1485"/>
      <c r="AC1" s="1485"/>
      <c r="AD1" s="1485"/>
      <c r="AE1" s="1485"/>
      <c r="AF1" s="1485"/>
      <c r="AG1" s="1485"/>
      <c r="AH1" s="1485"/>
      <c r="AI1" s="1485"/>
      <c r="AJ1" s="1485"/>
      <c r="AK1" s="1485"/>
      <c r="AL1" s="1485"/>
      <c r="AM1" s="1485"/>
      <c r="AN1" s="1485"/>
      <c r="AO1" s="1485"/>
      <c r="AP1" s="1485"/>
      <c r="AQ1" s="1485"/>
      <c r="AR1" s="1485"/>
      <c r="AS1" s="1485"/>
      <c r="AT1" s="1485"/>
      <c r="AU1" s="1485"/>
    </row>
    <row r="2" spans="1:45" ht="19.5" customHeight="1" thickBot="1">
      <c r="A2" s="1487"/>
      <c r="B2" s="1488"/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  <c r="P2" s="1488"/>
      <c r="Q2" s="1488"/>
      <c r="R2" s="1488"/>
      <c r="S2" s="1488"/>
      <c r="T2" s="1488"/>
      <c r="U2" s="1488"/>
      <c r="V2" s="1488"/>
      <c r="W2" s="1488"/>
      <c r="X2" s="1488"/>
      <c r="Y2" s="1488"/>
      <c r="Z2" s="1488"/>
      <c r="AA2" s="1488"/>
      <c r="AB2" s="1488"/>
      <c r="AC2" s="1488"/>
      <c r="AD2" s="1488"/>
      <c r="AE2" s="1488"/>
      <c r="AF2" s="1488"/>
      <c r="AG2" s="1488"/>
      <c r="AH2" s="1488"/>
      <c r="AI2" s="1488"/>
      <c r="AJ2" s="1488"/>
      <c r="AK2" s="1488"/>
      <c r="AL2" s="1488"/>
      <c r="AM2" s="1488"/>
      <c r="AN2" s="1488"/>
      <c r="AO2" s="1488"/>
      <c r="AP2" s="1488"/>
      <c r="AQ2" s="1488"/>
      <c r="AR2" s="1488"/>
      <c r="AS2" s="1488"/>
    </row>
    <row r="3" spans="2:37" ht="15.75" customHeight="1" thickBot="1">
      <c r="B3" s="1489">
        <v>5</v>
      </c>
      <c r="C3" s="1490">
        <v>1</v>
      </c>
      <c r="D3" s="1490">
        <v>3</v>
      </c>
      <c r="E3" s="1490">
        <v>0</v>
      </c>
      <c r="F3" s="1490">
        <v>0</v>
      </c>
      <c r="G3" s="1491">
        <v>9</v>
      </c>
      <c r="I3" s="1489">
        <v>1</v>
      </c>
      <c r="J3" s="1490">
        <v>2</v>
      </c>
      <c r="K3" s="1490">
        <v>5</v>
      </c>
      <c r="L3" s="1491">
        <v>4</v>
      </c>
      <c r="N3" s="1489">
        <v>0</v>
      </c>
      <c r="O3" s="1491">
        <v>1</v>
      </c>
      <c r="P3" s="1492"/>
      <c r="Q3" s="1489">
        <v>2</v>
      </c>
      <c r="R3" s="1490">
        <v>8</v>
      </c>
      <c r="S3" s="1490">
        <v>0</v>
      </c>
      <c r="T3" s="1491">
        <v>0</v>
      </c>
      <c r="V3" s="1489">
        <v>8</v>
      </c>
      <c r="W3" s="1490">
        <v>4</v>
      </c>
      <c r="X3" s="1490">
        <v>1</v>
      </c>
      <c r="Y3" s="1490">
        <v>1</v>
      </c>
      <c r="Z3" s="1490">
        <v>0</v>
      </c>
      <c r="AA3" s="1491">
        <v>5</v>
      </c>
      <c r="AC3" s="1493">
        <v>3</v>
      </c>
      <c r="AD3" s="1494">
        <v>5</v>
      </c>
      <c r="AF3" s="1495">
        <v>2</v>
      </c>
      <c r="AG3" s="1495">
        <v>0</v>
      </c>
      <c r="AH3" s="1495">
        <v>0</v>
      </c>
      <c r="AI3" s="1496">
        <v>9</v>
      </c>
      <c r="AK3" s="1497">
        <v>3</v>
      </c>
    </row>
    <row r="4" spans="2:47" ht="24.75" customHeight="1">
      <c r="B4" s="1498" t="s">
        <v>1450</v>
      </c>
      <c r="C4" s="1498"/>
      <c r="D4" s="1498"/>
      <c r="E4" s="1498"/>
      <c r="F4" s="1498"/>
      <c r="G4" s="1498"/>
      <c r="H4" s="1499"/>
      <c r="I4" s="1498" t="s">
        <v>1451</v>
      </c>
      <c r="J4" s="1498"/>
      <c r="K4" s="1498"/>
      <c r="L4" s="1498"/>
      <c r="M4" s="1499"/>
      <c r="N4" s="1500" t="s">
        <v>1478</v>
      </c>
      <c r="O4" s="1500"/>
      <c r="P4" s="1499"/>
      <c r="Q4" s="1500" t="s">
        <v>1685</v>
      </c>
      <c r="R4" s="1500"/>
      <c r="S4" s="1500"/>
      <c r="T4" s="1500"/>
      <c r="U4" s="1499"/>
      <c r="V4" s="1498" t="s">
        <v>1454</v>
      </c>
      <c r="W4" s="1498"/>
      <c r="X4" s="1498"/>
      <c r="Y4" s="1498"/>
      <c r="Z4" s="1498"/>
      <c r="AA4" s="1498"/>
      <c r="AC4" s="1498" t="s">
        <v>1480</v>
      </c>
      <c r="AD4" s="1501"/>
      <c r="AE4" s="1499"/>
      <c r="AF4" s="1498" t="s">
        <v>1481</v>
      </c>
      <c r="AG4" s="1501"/>
      <c r="AH4" s="1501"/>
      <c r="AI4" s="1501"/>
      <c r="AK4" s="1498" t="s">
        <v>1482</v>
      </c>
      <c r="AM4" s="1502" t="s">
        <v>264</v>
      </c>
      <c r="AN4" s="1502"/>
      <c r="AO4" s="1502"/>
      <c r="AP4" s="1502"/>
      <c r="AQ4" s="1502"/>
      <c r="AR4" s="1502"/>
      <c r="AS4" s="1502"/>
      <c r="AT4" s="1502"/>
      <c r="AU4" s="1502"/>
    </row>
    <row r="5" spans="2:47" ht="24.75" customHeight="1">
      <c r="B5" s="1498"/>
      <c r="C5" s="1498"/>
      <c r="D5" s="1498"/>
      <c r="E5" s="1498"/>
      <c r="F5" s="1498"/>
      <c r="G5" s="1498"/>
      <c r="H5" s="1499"/>
      <c r="I5" s="1498"/>
      <c r="J5" s="1498"/>
      <c r="K5" s="1498"/>
      <c r="L5" s="1498"/>
      <c r="M5" s="1499"/>
      <c r="N5" s="1500"/>
      <c r="O5" s="1500"/>
      <c r="P5" s="1499"/>
      <c r="Q5" s="1500"/>
      <c r="R5" s="1500"/>
      <c r="S5" s="1500"/>
      <c r="T5" s="1500"/>
      <c r="U5" s="1499"/>
      <c r="V5" s="1498"/>
      <c r="W5" s="1498"/>
      <c r="X5" s="1498"/>
      <c r="Y5" s="1498"/>
      <c r="Z5" s="1498"/>
      <c r="AA5" s="1498"/>
      <c r="AC5" s="1498"/>
      <c r="AE5" s="1498"/>
      <c r="AN5" s="1503" t="s">
        <v>1477</v>
      </c>
      <c r="AO5" s="1504"/>
      <c r="AP5" s="1504"/>
      <c r="AQ5" s="1504"/>
      <c r="AR5" s="1504"/>
      <c r="AS5" s="1504"/>
      <c r="AT5" s="1504"/>
      <c r="AU5" s="1504"/>
    </row>
    <row r="6" spans="1:47" ht="12.75">
      <c r="A6" s="1505" t="s">
        <v>1023</v>
      </c>
      <c r="B6" s="1492"/>
      <c r="C6" s="1492"/>
      <c r="D6" s="1492"/>
      <c r="E6" s="1492"/>
      <c r="F6" s="1492"/>
      <c r="G6" s="1492"/>
      <c r="H6" s="1492"/>
      <c r="I6" s="1492"/>
      <c r="J6" s="1492"/>
      <c r="K6" s="1492"/>
      <c r="L6" s="1492"/>
      <c r="M6" s="1492"/>
      <c r="N6" s="1492"/>
      <c r="AU6" s="1506" t="s">
        <v>1483</v>
      </c>
    </row>
    <row r="7" spans="1:47" ht="12.75" customHeight="1">
      <c r="A7" s="1507" t="s">
        <v>1484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9"/>
      <c r="P7" s="1510" t="s">
        <v>1485</v>
      </c>
      <c r="Q7" s="1511"/>
      <c r="R7" s="1512" t="s">
        <v>265</v>
      </c>
      <c r="S7" s="1512"/>
      <c r="T7" s="1512"/>
      <c r="U7" s="1512"/>
      <c r="V7" s="1512"/>
      <c r="W7" s="1512"/>
      <c r="X7" s="1512" t="s">
        <v>266</v>
      </c>
      <c r="Y7" s="1512"/>
      <c r="Z7" s="1512"/>
      <c r="AA7" s="1512"/>
      <c r="AB7" s="1512"/>
      <c r="AC7" s="1512"/>
      <c r="AD7" s="1512" t="s">
        <v>267</v>
      </c>
      <c r="AE7" s="1512"/>
      <c r="AF7" s="1512"/>
      <c r="AG7" s="1512"/>
      <c r="AH7" s="1512"/>
      <c r="AI7" s="1512"/>
      <c r="AJ7" s="1512" t="s">
        <v>268</v>
      </c>
      <c r="AK7" s="1512"/>
      <c r="AL7" s="1512"/>
      <c r="AM7" s="1512"/>
      <c r="AN7" s="1512"/>
      <c r="AO7" s="1512"/>
      <c r="AP7" s="1513" t="s">
        <v>851</v>
      </c>
      <c r="AQ7" s="1514"/>
      <c r="AR7" s="1514"/>
      <c r="AS7" s="1514"/>
      <c r="AT7" s="1514"/>
      <c r="AU7" s="1515"/>
    </row>
    <row r="8" spans="1:47" ht="12.75" customHeight="1">
      <c r="A8" s="1516"/>
      <c r="B8" s="1517"/>
      <c r="C8" s="1517"/>
      <c r="D8" s="1517"/>
      <c r="E8" s="1517"/>
      <c r="F8" s="1517"/>
      <c r="G8" s="1517"/>
      <c r="H8" s="1517"/>
      <c r="I8" s="1517"/>
      <c r="J8" s="1517"/>
      <c r="K8" s="1517"/>
      <c r="L8" s="1517"/>
      <c r="M8" s="1517"/>
      <c r="N8" s="1517"/>
      <c r="O8" s="1518"/>
      <c r="P8" s="1519"/>
      <c r="Q8" s="1520"/>
      <c r="R8" s="1512"/>
      <c r="S8" s="1512"/>
      <c r="T8" s="1512"/>
      <c r="U8" s="1512"/>
      <c r="V8" s="1512"/>
      <c r="W8" s="1512"/>
      <c r="X8" s="1512"/>
      <c r="Y8" s="1512"/>
      <c r="Z8" s="1512"/>
      <c r="AA8" s="1512"/>
      <c r="AB8" s="1512"/>
      <c r="AC8" s="1512"/>
      <c r="AD8" s="1512"/>
      <c r="AE8" s="1512"/>
      <c r="AF8" s="1512"/>
      <c r="AG8" s="1512"/>
      <c r="AH8" s="1512"/>
      <c r="AI8" s="1512"/>
      <c r="AJ8" s="1512"/>
      <c r="AK8" s="1512"/>
      <c r="AL8" s="1512"/>
      <c r="AM8" s="1512"/>
      <c r="AN8" s="1512"/>
      <c r="AO8" s="1512"/>
      <c r="AP8" s="1521"/>
      <c r="AQ8" s="1522"/>
      <c r="AR8" s="1522"/>
      <c r="AS8" s="1522"/>
      <c r="AT8" s="1522"/>
      <c r="AU8" s="1523"/>
    </row>
    <row r="9" spans="1:47" ht="12.75">
      <c r="A9" s="1516"/>
      <c r="B9" s="1517"/>
      <c r="C9" s="1517"/>
      <c r="D9" s="1517"/>
      <c r="E9" s="1517"/>
      <c r="F9" s="1517"/>
      <c r="G9" s="1517"/>
      <c r="H9" s="1517"/>
      <c r="I9" s="1517"/>
      <c r="J9" s="1517"/>
      <c r="K9" s="1517"/>
      <c r="L9" s="1517"/>
      <c r="M9" s="1517"/>
      <c r="N9" s="1517"/>
      <c r="O9" s="1518"/>
      <c r="P9" s="1519"/>
      <c r="Q9" s="1520"/>
      <c r="R9" s="1512"/>
      <c r="S9" s="1512"/>
      <c r="T9" s="1512"/>
      <c r="U9" s="1512"/>
      <c r="V9" s="1512"/>
      <c r="W9" s="1512"/>
      <c r="X9" s="1512"/>
      <c r="Y9" s="1512"/>
      <c r="Z9" s="1512"/>
      <c r="AA9" s="1512"/>
      <c r="AB9" s="1512"/>
      <c r="AC9" s="1512"/>
      <c r="AD9" s="1512"/>
      <c r="AE9" s="1512"/>
      <c r="AF9" s="1512"/>
      <c r="AG9" s="1512"/>
      <c r="AH9" s="1512"/>
      <c r="AI9" s="1512"/>
      <c r="AJ9" s="1512"/>
      <c r="AK9" s="1512"/>
      <c r="AL9" s="1512"/>
      <c r="AM9" s="1512"/>
      <c r="AN9" s="1512"/>
      <c r="AO9" s="1512"/>
      <c r="AP9" s="1521"/>
      <c r="AQ9" s="1522"/>
      <c r="AR9" s="1522"/>
      <c r="AS9" s="1522"/>
      <c r="AT9" s="1522"/>
      <c r="AU9" s="1523"/>
    </row>
    <row r="10" spans="1:47" ht="12.75">
      <c r="A10" s="1516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8"/>
      <c r="P10" s="1519"/>
      <c r="Q10" s="1520"/>
      <c r="R10" s="1512"/>
      <c r="S10" s="1512"/>
      <c r="T10" s="1512"/>
      <c r="U10" s="1512"/>
      <c r="V10" s="1512"/>
      <c r="W10" s="1512"/>
      <c r="X10" s="1512"/>
      <c r="Y10" s="1512"/>
      <c r="Z10" s="1512"/>
      <c r="AA10" s="1512"/>
      <c r="AB10" s="1512"/>
      <c r="AC10" s="1512"/>
      <c r="AD10" s="1512"/>
      <c r="AE10" s="1512"/>
      <c r="AF10" s="1512"/>
      <c r="AG10" s="1512"/>
      <c r="AH10" s="1512"/>
      <c r="AI10" s="1512"/>
      <c r="AJ10" s="1512"/>
      <c r="AK10" s="1512"/>
      <c r="AL10" s="1512"/>
      <c r="AM10" s="1512"/>
      <c r="AN10" s="1512"/>
      <c r="AO10" s="1512"/>
      <c r="AP10" s="1521"/>
      <c r="AQ10" s="1522"/>
      <c r="AR10" s="1522"/>
      <c r="AS10" s="1522"/>
      <c r="AT10" s="1522"/>
      <c r="AU10" s="1523"/>
    </row>
    <row r="11" spans="1:47" ht="12.75">
      <c r="A11" s="1524"/>
      <c r="B11" s="1525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6"/>
      <c r="P11" s="1527"/>
      <c r="Q11" s="1528"/>
      <c r="R11" s="1512"/>
      <c r="S11" s="1512"/>
      <c r="T11" s="1512"/>
      <c r="U11" s="1512"/>
      <c r="V11" s="1512"/>
      <c r="W11" s="1512"/>
      <c r="X11" s="1512"/>
      <c r="Y11" s="1512"/>
      <c r="Z11" s="1512"/>
      <c r="AA11" s="1512"/>
      <c r="AB11" s="1512"/>
      <c r="AC11" s="1512"/>
      <c r="AD11" s="1512"/>
      <c r="AE11" s="1512"/>
      <c r="AF11" s="1512"/>
      <c r="AG11" s="1512"/>
      <c r="AH11" s="1512"/>
      <c r="AI11" s="1512"/>
      <c r="AJ11" s="1512"/>
      <c r="AK11" s="1512"/>
      <c r="AL11" s="1512"/>
      <c r="AM11" s="1512"/>
      <c r="AN11" s="1512"/>
      <c r="AO11" s="1512"/>
      <c r="AP11" s="1529"/>
      <c r="AQ11" s="1530"/>
      <c r="AR11" s="1530"/>
      <c r="AS11" s="1530"/>
      <c r="AT11" s="1530"/>
      <c r="AU11" s="1531"/>
    </row>
    <row r="12" spans="1:47" ht="12.75">
      <c r="A12" s="1532">
        <v>1</v>
      </c>
      <c r="B12" s="1533"/>
      <c r="C12" s="1533"/>
      <c r="D12" s="1533"/>
      <c r="E12" s="1533"/>
      <c r="F12" s="1533"/>
      <c r="G12" s="1533"/>
      <c r="H12" s="1533"/>
      <c r="I12" s="1533"/>
      <c r="J12" s="1533"/>
      <c r="K12" s="1533"/>
      <c r="L12" s="1533"/>
      <c r="M12" s="1533"/>
      <c r="N12" s="1533"/>
      <c r="O12" s="1534"/>
      <c r="P12" s="1535">
        <v>2</v>
      </c>
      <c r="Q12" s="1534"/>
      <c r="R12" s="1535">
        <v>3</v>
      </c>
      <c r="S12" s="1533"/>
      <c r="T12" s="1533"/>
      <c r="U12" s="1533"/>
      <c r="V12" s="1533"/>
      <c r="W12" s="1534"/>
      <c r="X12" s="1535">
        <v>4</v>
      </c>
      <c r="Y12" s="1533"/>
      <c r="Z12" s="1533"/>
      <c r="AA12" s="1533"/>
      <c r="AB12" s="1533"/>
      <c r="AC12" s="1534"/>
      <c r="AD12" s="1535">
        <v>5</v>
      </c>
      <c r="AE12" s="1533"/>
      <c r="AF12" s="1533"/>
      <c r="AG12" s="1533"/>
      <c r="AH12" s="1533"/>
      <c r="AI12" s="1534"/>
      <c r="AJ12" s="1535">
        <v>6</v>
      </c>
      <c r="AK12" s="1533"/>
      <c r="AL12" s="1533"/>
      <c r="AM12" s="1533"/>
      <c r="AN12" s="1533"/>
      <c r="AO12" s="1534"/>
      <c r="AP12" s="1535">
        <v>7</v>
      </c>
      <c r="AQ12" s="1533"/>
      <c r="AR12" s="1533"/>
      <c r="AS12" s="1533"/>
      <c r="AT12" s="1533"/>
      <c r="AU12" s="1534"/>
    </row>
    <row r="13" spans="1:47" ht="18.75" customHeight="1">
      <c r="A13" s="1536" t="s">
        <v>1358</v>
      </c>
      <c r="B13" s="1536"/>
      <c r="C13" s="1536"/>
      <c r="D13" s="1536"/>
      <c r="E13" s="1536"/>
      <c r="F13" s="1536"/>
      <c r="G13" s="1536"/>
      <c r="H13" s="1536"/>
      <c r="I13" s="1536"/>
      <c r="J13" s="1536"/>
      <c r="K13" s="1536"/>
      <c r="L13" s="1536"/>
      <c r="M13" s="1536"/>
      <c r="N13" s="1536"/>
      <c r="O13" s="1536"/>
      <c r="P13" s="1537" t="s">
        <v>1491</v>
      </c>
      <c r="Q13" s="1538"/>
      <c r="R13" s="1539">
        <v>579830</v>
      </c>
      <c r="S13" s="1539"/>
      <c r="T13" s="1539"/>
      <c r="U13" s="1539"/>
      <c r="V13" s="1539"/>
      <c r="W13" s="1539"/>
      <c r="X13" s="1539" t="s">
        <v>269</v>
      </c>
      <c r="Y13" s="1539"/>
      <c r="Z13" s="1539"/>
      <c r="AA13" s="1539"/>
      <c r="AB13" s="1539"/>
      <c r="AC13" s="1539"/>
      <c r="AD13" s="1539" t="s">
        <v>1115</v>
      </c>
      <c r="AE13" s="1539"/>
      <c r="AF13" s="1539"/>
      <c r="AG13" s="1539"/>
      <c r="AH13" s="1539"/>
      <c r="AI13" s="1539"/>
      <c r="AJ13" s="1539" t="s">
        <v>1115</v>
      </c>
      <c r="AK13" s="1539"/>
      <c r="AL13" s="1539"/>
      <c r="AM13" s="1539"/>
      <c r="AN13" s="1539"/>
      <c r="AO13" s="1539"/>
      <c r="AP13" s="1539">
        <f aca="true" t="shared" si="0" ref="AP13:AP19">SUM(R13)</f>
        <v>579830</v>
      </c>
      <c r="AQ13" s="1539"/>
      <c r="AR13" s="1539"/>
      <c r="AS13" s="1539"/>
      <c r="AT13" s="1539"/>
      <c r="AU13" s="1539"/>
    </row>
    <row r="14" spans="1:47" ht="18.75" customHeight="1">
      <c r="A14" s="1540" t="s">
        <v>270</v>
      </c>
      <c r="B14" s="1540"/>
      <c r="C14" s="1540"/>
      <c r="D14" s="1540"/>
      <c r="E14" s="1540"/>
      <c r="F14" s="1540"/>
      <c r="G14" s="1540"/>
      <c r="H14" s="1540"/>
      <c r="I14" s="1540"/>
      <c r="J14" s="1540"/>
      <c r="K14" s="1540"/>
      <c r="L14" s="1540"/>
      <c r="M14" s="1540"/>
      <c r="N14" s="1540"/>
      <c r="O14" s="1540"/>
      <c r="P14" s="1537" t="s">
        <v>1493</v>
      </c>
      <c r="Q14" s="1541"/>
      <c r="R14" s="1539">
        <v>171275</v>
      </c>
      <c r="S14" s="1539"/>
      <c r="T14" s="1539"/>
      <c r="U14" s="1539"/>
      <c r="V14" s="1539"/>
      <c r="W14" s="1539"/>
      <c r="X14" s="1539"/>
      <c r="Y14" s="1539"/>
      <c r="Z14" s="1539"/>
      <c r="AA14" s="1539"/>
      <c r="AB14" s="1539"/>
      <c r="AC14" s="1539"/>
      <c r="AD14" s="1539" t="s">
        <v>1115</v>
      </c>
      <c r="AE14" s="1539"/>
      <c r="AF14" s="1539"/>
      <c r="AG14" s="1539"/>
      <c r="AH14" s="1539"/>
      <c r="AI14" s="1539"/>
      <c r="AJ14" s="1539" t="s">
        <v>1115</v>
      </c>
      <c r="AK14" s="1539"/>
      <c r="AL14" s="1539"/>
      <c r="AM14" s="1539"/>
      <c r="AN14" s="1539"/>
      <c r="AO14" s="1539"/>
      <c r="AP14" s="1539">
        <f t="shared" si="0"/>
        <v>171275</v>
      </c>
      <c r="AQ14" s="1539"/>
      <c r="AR14" s="1539"/>
      <c r="AS14" s="1539"/>
      <c r="AT14" s="1539"/>
      <c r="AU14" s="1539"/>
    </row>
    <row r="15" spans="1:47" ht="18.75" customHeight="1">
      <c r="A15" s="1540" t="s">
        <v>1522</v>
      </c>
      <c r="B15" s="1540"/>
      <c r="C15" s="1540"/>
      <c r="D15" s="1540"/>
      <c r="E15" s="1540"/>
      <c r="F15" s="1540"/>
      <c r="G15" s="1540"/>
      <c r="H15" s="1540"/>
      <c r="I15" s="1540"/>
      <c r="J15" s="1540"/>
      <c r="K15" s="1540"/>
      <c r="L15" s="1540"/>
      <c r="M15" s="1540"/>
      <c r="N15" s="1540"/>
      <c r="O15" s="1540"/>
      <c r="P15" s="1537" t="s">
        <v>1495</v>
      </c>
      <c r="Q15" s="1541"/>
      <c r="R15" s="1539"/>
      <c r="S15" s="1539"/>
      <c r="T15" s="1539"/>
      <c r="U15" s="1539"/>
      <c r="V15" s="1539"/>
      <c r="W15" s="1539"/>
      <c r="X15" s="1539"/>
      <c r="Y15" s="1539"/>
      <c r="Z15" s="1539"/>
      <c r="AA15" s="1539"/>
      <c r="AB15" s="1539"/>
      <c r="AC15" s="1539"/>
      <c r="AD15" s="1539" t="s">
        <v>1115</v>
      </c>
      <c r="AE15" s="1539"/>
      <c r="AF15" s="1539"/>
      <c r="AG15" s="1539"/>
      <c r="AH15" s="1539"/>
      <c r="AI15" s="1539"/>
      <c r="AJ15" s="1539" t="s">
        <v>1115</v>
      </c>
      <c r="AK15" s="1539"/>
      <c r="AL15" s="1539"/>
      <c r="AM15" s="1539"/>
      <c r="AN15" s="1539"/>
      <c r="AO15" s="1539"/>
      <c r="AP15" s="1539">
        <f t="shared" si="0"/>
        <v>0</v>
      </c>
      <c r="AQ15" s="1539"/>
      <c r="AR15" s="1539"/>
      <c r="AS15" s="1539"/>
      <c r="AT15" s="1539"/>
      <c r="AU15" s="1539"/>
    </row>
    <row r="16" spans="1:47" ht="18.75" customHeight="1">
      <c r="A16" s="1540" t="s">
        <v>271</v>
      </c>
      <c r="B16" s="1540"/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37" t="s">
        <v>1497</v>
      </c>
      <c r="Q16" s="1541"/>
      <c r="R16" s="1539">
        <v>48235</v>
      </c>
      <c r="S16" s="1539"/>
      <c r="T16" s="1539"/>
      <c r="U16" s="1539"/>
      <c r="V16" s="1539"/>
      <c r="W16" s="1539"/>
      <c r="X16" s="1539"/>
      <c r="Y16" s="1539"/>
      <c r="Z16" s="1539"/>
      <c r="AA16" s="1539"/>
      <c r="AB16" s="1539"/>
      <c r="AC16" s="1539"/>
      <c r="AD16" s="1539" t="s">
        <v>1115</v>
      </c>
      <c r="AE16" s="1539"/>
      <c r="AF16" s="1539"/>
      <c r="AG16" s="1539"/>
      <c r="AH16" s="1539"/>
      <c r="AI16" s="1539"/>
      <c r="AJ16" s="1539" t="s">
        <v>1115</v>
      </c>
      <c r="AK16" s="1539"/>
      <c r="AL16" s="1539"/>
      <c r="AM16" s="1539"/>
      <c r="AN16" s="1539"/>
      <c r="AO16" s="1539"/>
      <c r="AP16" s="1539">
        <f t="shared" si="0"/>
        <v>48235</v>
      </c>
      <c r="AQ16" s="1539"/>
      <c r="AR16" s="1539"/>
      <c r="AS16" s="1539"/>
      <c r="AT16" s="1539"/>
      <c r="AU16" s="1539"/>
    </row>
    <row r="17" spans="1:47" ht="18.75" customHeight="1">
      <c r="A17" s="1540" t="s">
        <v>272</v>
      </c>
      <c r="B17" s="1540"/>
      <c r="C17" s="1540"/>
      <c r="D17" s="1540"/>
      <c r="E17" s="1540"/>
      <c r="F17" s="1540"/>
      <c r="G17" s="1540"/>
      <c r="H17" s="1540"/>
      <c r="I17" s="1540"/>
      <c r="J17" s="1540"/>
      <c r="K17" s="1540"/>
      <c r="L17" s="1540"/>
      <c r="M17" s="1540"/>
      <c r="N17" s="1540"/>
      <c r="O17" s="1540"/>
      <c r="P17" s="1537" t="s">
        <v>1499</v>
      </c>
      <c r="Q17" s="1541"/>
      <c r="R17" s="1539">
        <v>74949</v>
      </c>
      <c r="S17" s="1539"/>
      <c r="T17" s="1539"/>
      <c r="U17" s="1539"/>
      <c r="V17" s="1539"/>
      <c r="W17" s="1539"/>
      <c r="X17" s="1539"/>
      <c r="Y17" s="1539"/>
      <c r="Z17" s="1539"/>
      <c r="AA17" s="1539"/>
      <c r="AB17" s="1539"/>
      <c r="AC17" s="1539"/>
      <c r="AD17" s="1539" t="s">
        <v>1115</v>
      </c>
      <c r="AE17" s="1539"/>
      <c r="AF17" s="1539"/>
      <c r="AG17" s="1539"/>
      <c r="AH17" s="1539"/>
      <c r="AI17" s="1539"/>
      <c r="AJ17" s="1539" t="s">
        <v>1115</v>
      </c>
      <c r="AK17" s="1539"/>
      <c r="AL17" s="1539"/>
      <c r="AM17" s="1539"/>
      <c r="AN17" s="1539"/>
      <c r="AO17" s="1539"/>
      <c r="AP17" s="1539">
        <f t="shared" si="0"/>
        <v>74949</v>
      </c>
      <c r="AQ17" s="1539"/>
      <c r="AR17" s="1539"/>
      <c r="AS17" s="1539"/>
      <c r="AT17" s="1539"/>
      <c r="AU17" s="1539"/>
    </row>
    <row r="18" spans="1:47" ht="18.75" customHeight="1">
      <c r="A18" s="1540" t="s">
        <v>273</v>
      </c>
      <c r="B18" s="1540"/>
      <c r="C18" s="1540"/>
      <c r="D18" s="1540"/>
      <c r="E18" s="1540"/>
      <c r="F18" s="1540"/>
      <c r="G18" s="1540"/>
      <c r="H18" s="1540"/>
      <c r="I18" s="1540"/>
      <c r="J18" s="1540"/>
      <c r="K18" s="1540"/>
      <c r="L18" s="1540"/>
      <c r="M18" s="1540"/>
      <c r="N18" s="1540"/>
      <c r="O18" s="1540"/>
      <c r="P18" s="1537" t="s">
        <v>1501</v>
      </c>
      <c r="Q18" s="1541"/>
      <c r="R18" s="1539">
        <v>22000</v>
      </c>
      <c r="S18" s="1539"/>
      <c r="T18" s="1539"/>
      <c r="U18" s="1539"/>
      <c r="V18" s="1539"/>
      <c r="W18" s="1539"/>
      <c r="X18" s="1539"/>
      <c r="Y18" s="1539"/>
      <c r="Z18" s="1539"/>
      <c r="AA18" s="1539"/>
      <c r="AB18" s="1539"/>
      <c r="AC18" s="1539"/>
      <c r="AD18" s="1539" t="s">
        <v>1115</v>
      </c>
      <c r="AE18" s="1539"/>
      <c r="AF18" s="1539"/>
      <c r="AG18" s="1539"/>
      <c r="AH18" s="1539"/>
      <c r="AI18" s="1539"/>
      <c r="AJ18" s="1539" t="s">
        <v>1115</v>
      </c>
      <c r="AK18" s="1539"/>
      <c r="AL18" s="1539"/>
      <c r="AM18" s="1539"/>
      <c r="AN18" s="1539"/>
      <c r="AO18" s="1539"/>
      <c r="AP18" s="1539">
        <f t="shared" si="0"/>
        <v>22000</v>
      </c>
      <c r="AQ18" s="1539"/>
      <c r="AR18" s="1539"/>
      <c r="AS18" s="1539"/>
      <c r="AT18" s="1539"/>
      <c r="AU18" s="1539"/>
    </row>
    <row r="19" spans="1:47" ht="18.75" customHeight="1">
      <c r="A19" s="1540" t="s">
        <v>274</v>
      </c>
      <c r="B19" s="1540"/>
      <c r="C19" s="1540"/>
      <c r="D19" s="1540"/>
      <c r="E19" s="1540"/>
      <c r="F19" s="1540"/>
      <c r="G19" s="1540"/>
      <c r="H19" s="1540"/>
      <c r="I19" s="1540"/>
      <c r="J19" s="1540"/>
      <c r="K19" s="1540"/>
      <c r="L19" s="1540"/>
      <c r="M19" s="1540"/>
      <c r="N19" s="1540"/>
      <c r="O19" s="1540"/>
      <c r="P19" s="1537" t="s">
        <v>1503</v>
      </c>
      <c r="Q19" s="1538"/>
      <c r="R19" s="1539"/>
      <c r="S19" s="1539"/>
      <c r="T19" s="1539"/>
      <c r="U19" s="1539"/>
      <c r="V19" s="1539"/>
      <c r="W19" s="1539"/>
      <c r="X19" s="1539"/>
      <c r="Y19" s="1539"/>
      <c r="Z19" s="1539"/>
      <c r="AA19" s="1539"/>
      <c r="AB19" s="1539"/>
      <c r="AC19" s="1539"/>
      <c r="AD19" s="1539" t="s">
        <v>1115</v>
      </c>
      <c r="AE19" s="1539"/>
      <c r="AF19" s="1539"/>
      <c r="AG19" s="1539"/>
      <c r="AH19" s="1539"/>
      <c r="AI19" s="1539"/>
      <c r="AJ19" s="1539" t="s">
        <v>1115</v>
      </c>
      <c r="AK19" s="1539"/>
      <c r="AL19" s="1539"/>
      <c r="AM19" s="1539"/>
      <c r="AN19" s="1539"/>
      <c r="AO19" s="1539"/>
      <c r="AP19" s="1539">
        <f t="shared" si="0"/>
        <v>0</v>
      </c>
      <c r="AQ19" s="1539"/>
      <c r="AR19" s="1539"/>
      <c r="AS19" s="1539"/>
      <c r="AT19" s="1539"/>
      <c r="AU19" s="1539"/>
    </row>
    <row r="20" spans="1:47" s="1545" customFormat="1" ht="18.75" customHeight="1">
      <c r="A20" s="1536" t="s">
        <v>275</v>
      </c>
      <c r="B20" s="1536"/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536"/>
      <c r="O20" s="1536"/>
      <c r="P20" s="1542" t="s">
        <v>1505</v>
      </c>
      <c r="Q20" s="1543"/>
      <c r="R20" s="1544">
        <f>SUM(R14:W19)</f>
        <v>316459</v>
      </c>
      <c r="S20" s="1544"/>
      <c r="T20" s="1544"/>
      <c r="U20" s="1544"/>
      <c r="V20" s="1544"/>
      <c r="W20" s="1544"/>
      <c r="X20" s="1544">
        <f>SUM(X14:AC19)</f>
        <v>0</v>
      </c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544"/>
      <c r="AJ20" s="1544"/>
      <c r="AK20" s="1544"/>
      <c r="AL20" s="1544"/>
      <c r="AM20" s="1544"/>
      <c r="AN20" s="1544"/>
      <c r="AO20" s="1544"/>
      <c r="AP20" s="1544">
        <f>SUM(AP14:AU19)</f>
        <v>316459</v>
      </c>
      <c r="AQ20" s="1544"/>
      <c r="AR20" s="1544"/>
      <c r="AS20" s="1544"/>
      <c r="AT20" s="1544"/>
      <c r="AU20" s="1544"/>
    </row>
    <row r="21" spans="1:47" ht="18.75" customHeight="1">
      <c r="A21" s="1536" t="s">
        <v>1360</v>
      </c>
      <c r="B21" s="1536"/>
      <c r="C21" s="1536"/>
      <c r="D21" s="1536"/>
      <c r="E21" s="1536"/>
      <c r="F21" s="1536"/>
      <c r="G21" s="1536"/>
      <c r="H21" s="1536"/>
      <c r="I21" s="1536"/>
      <c r="J21" s="1536"/>
      <c r="K21" s="1536"/>
      <c r="L21" s="1536"/>
      <c r="M21" s="1536"/>
      <c r="N21" s="1536"/>
      <c r="O21" s="1536"/>
      <c r="P21" s="1537" t="s">
        <v>1507</v>
      </c>
      <c r="Q21" s="1538"/>
      <c r="R21" s="1539" t="s">
        <v>1115</v>
      </c>
      <c r="S21" s="1539"/>
      <c r="T21" s="1539"/>
      <c r="U21" s="1539"/>
      <c r="V21" s="1539"/>
      <c r="W21" s="1539"/>
      <c r="X21" s="1539" t="s">
        <v>1115</v>
      </c>
      <c r="Y21" s="1539"/>
      <c r="Z21" s="1539"/>
      <c r="AA21" s="1539"/>
      <c r="AB21" s="1539"/>
      <c r="AC21" s="1539"/>
      <c r="AD21" s="1539">
        <v>129178</v>
      </c>
      <c r="AE21" s="1539"/>
      <c r="AF21" s="1539"/>
      <c r="AG21" s="1539"/>
      <c r="AH21" s="1539"/>
      <c r="AI21" s="1539"/>
      <c r="AJ21" s="1539"/>
      <c r="AK21" s="1539"/>
      <c r="AL21" s="1539"/>
      <c r="AM21" s="1539"/>
      <c r="AN21" s="1539"/>
      <c r="AO21" s="1539"/>
      <c r="AP21" s="1539">
        <f>SUM(AD21)</f>
        <v>129178</v>
      </c>
      <c r="AQ21" s="1539"/>
      <c r="AR21" s="1539"/>
      <c r="AS21" s="1539"/>
      <c r="AT21" s="1539"/>
      <c r="AU21" s="1539"/>
    </row>
    <row r="22" spans="1:47" s="1545" customFormat="1" ht="18.75" customHeight="1">
      <c r="A22" s="1536" t="s">
        <v>276</v>
      </c>
      <c r="B22" s="1536"/>
      <c r="C22" s="1536"/>
      <c r="D22" s="1536"/>
      <c r="E22" s="1536"/>
      <c r="F22" s="1536"/>
      <c r="G22" s="1536"/>
      <c r="H22" s="1536"/>
      <c r="I22" s="1536"/>
      <c r="J22" s="1536"/>
      <c r="K22" s="1536"/>
      <c r="L22" s="1536"/>
      <c r="M22" s="1536"/>
      <c r="N22" s="1536"/>
      <c r="O22" s="1536"/>
      <c r="P22" s="1542">
        <v>10</v>
      </c>
      <c r="Q22" s="1543"/>
      <c r="R22" s="1544">
        <f>SUM(R13+R20)</f>
        <v>896289</v>
      </c>
      <c r="S22" s="1544"/>
      <c r="T22" s="1544"/>
      <c r="U22" s="1544"/>
      <c r="V22" s="1544"/>
      <c r="W22" s="1544"/>
      <c r="X22" s="1546"/>
      <c r="Y22" s="1547"/>
      <c r="Z22" s="1547"/>
      <c r="AA22" s="1547"/>
      <c r="AB22" s="1547"/>
      <c r="AC22" s="1548"/>
      <c r="AD22" s="1546">
        <f>SUM(AD21)</f>
        <v>129178</v>
      </c>
      <c r="AE22" s="1547"/>
      <c r="AF22" s="1547"/>
      <c r="AG22" s="1547"/>
      <c r="AH22" s="1547"/>
      <c r="AI22" s="1548"/>
      <c r="AJ22" s="1546"/>
      <c r="AK22" s="1547"/>
      <c r="AL22" s="1547"/>
      <c r="AM22" s="1547"/>
      <c r="AN22" s="1547"/>
      <c r="AO22" s="1548"/>
      <c r="AP22" s="1544">
        <f>SUM(AP13+AP20+AP21)</f>
        <v>1025467</v>
      </c>
      <c r="AQ22" s="1544"/>
      <c r="AR22" s="1544"/>
      <c r="AS22" s="1544"/>
      <c r="AT22" s="1544"/>
      <c r="AU22" s="1544"/>
    </row>
    <row r="23" spans="1:47" ht="18.75" customHeight="1">
      <c r="A23" s="1536" t="s">
        <v>277</v>
      </c>
      <c r="B23" s="1536"/>
      <c r="C23" s="1536"/>
      <c r="D23" s="1536"/>
      <c r="E23" s="1536"/>
      <c r="F23" s="1536"/>
      <c r="G23" s="1536"/>
      <c r="H23" s="1536"/>
      <c r="I23" s="1536"/>
      <c r="J23" s="1536"/>
      <c r="K23" s="1536"/>
      <c r="L23" s="1536"/>
      <c r="M23" s="1536"/>
      <c r="N23" s="1536"/>
      <c r="O23" s="1536"/>
      <c r="P23" s="1537">
        <v>11</v>
      </c>
      <c r="Q23" s="1538"/>
      <c r="R23" s="1539">
        <v>193</v>
      </c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1539"/>
      <c r="AJ23" s="1539"/>
      <c r="AK23" s="1539"/>
      <c r="AL23" s="1539"/>
      <c r="AM23" s="1539"/>
      <c r="AN23" s="1539"/>
      <c r="AO23" s="1539"/>
      <c r="AP23" s="1539">
        <v>193</v>
      </c>
      <c r="AQ23" s="1539"/>
      <c r="AR23" s="1539"/>
      <c r="AS23" s="1539"/>
      <c r="AT23" s="1539"/>
      <c r="AU23" s="1539"/>
    </row>
    <row r="24" spans="1:47" ht="18.75" customHeight="1">
      <c r="A24" s="1536" t="s">
        <v>278</v>
      </c>
      <c r="B24" s="1536"/>
      <c r="C24" s="1536"/>
      <c r="D24" s="1536"/>
      <c r="E24" s="1536"/>
      <c r="F24" s="1536"/>
      <c r="G24" s="1536"/>
      <c r="H24" s="1536"/>
      <c r="I24" s="1536"/>
      <c r="J24" s="1536"/>
      <c r="K24" s="1536"/>
      <c r="L24" s="1536"/>
      <c r="M24" s="1536"/>
      <c r="N24" s="1536"/>
      <c r="O24" s="1536"/>
      <c r="P24" s="1537">
        <v>12</v>
      </c>
      <c r="Q24" s="1538"/>
      <c r="R24" s="1539">
        <v>194</v>
      </c>
      <c r="S24" s="1539"/>
      <c r="T24" s="1539"/>
      <c r="U24" s="1539"/>
      <c r="V24" s="1539"/>
      <c r="W24" s="1539"/>
      <c r="X24" s="1539"/>
      <c r="Y24" s="1539"/>
      <c r="Z24" s="1539"/>
      <c r="AA24" s="1539"/>
      <c r="AB24" s="1539"/>
      <c r="AC24" s="1539"/>
      <c r="AD24" s="1539" t="s">
        <v>1115</v>
      </c>
      <c r="AE24" s="1539"/>
      <c r="AF24" s="1539"/>
      <c r="AG24" s="1539"/>
      <c r="AH24" s="1539"/>
      <c r="AI24" s="1539"/>
      <c r="AJ24" s="1539" t="s">
        <v>1115</v>
      </c>
      <c r="AK24" s="1539"/>
      <c r="AL24" s="1539"/>
      <c r="AM24" s="1539"/>
      <c r="AN24" s="1539"/>
      <c r="AO24" s="1539"/>
      <c r="AP24" s="1539">
        <v>194</v>
      </c>
      <c r="AQ24" s="1539"/>
      <c r="AR24" s="1539"/>
      <c r="AS24" s="1539"/>
      <c r="AT24" s="1539"/>
      <c r="AU24" s="1539"/>
    </row>
    <row r="25" spans="1:47" ht="18.75" customHeight="1">
      <c r="A25" s="1536" t="s">
        <v>279</v>
      </c>
      <c r="B25" s="1536"/>
      <c r="C25" s="1536"/>
      <c r="D25" s="1536"/>
      <c r="E25" s="1536"/>
      <c r="F25" s="1536"/>
      <c r="G25" s="1536"/>
      <c r="H25" s="1536"/>
      <c r="I25" s="1536"/>
      <c r="J25" s="1536"/>
      <c r="K25" s="1536"/>
      <c r="L25" s="1536"/>
      <c r="M25" s="1536"/>
      <c r="N25" s="1536"/>
      <c r="O25" s="1536"/>
      <c r="P25" s="1537">
        <v>13</v>
      </c>
      <c r="Q25" s="1538"/>
      <c r="R25" s="1539">
        <v>200</v>
      </c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539"/>
      <c r="AJ25" s="1539"/>
      <c r="AK25" s="1539"/>
      <c r="AL25" s="1539"/>
      <c r="AM25" s="1539"/>
      <c r="AN25" s="1539"/>
      <c r="AO25" s="1539"/>
      <c r="AP25" s="1539">
        <v>200</v>
      </c>
      <c r="AQ25" s="1539"/>
      <c r="AR25" s="1539"/>
      <c r="AS25" s="1539"/>
      <c r="AT25" s="1539"/>
      <c r="AU25" s="1539"/>
    </row>
    <row r="26" spans="1:47" ht="18.75" customHeight="1">
      <c r="A26" s="1536" t="s">
        <v>280</v>
      </c>
      <c r="B26" s="1536"/>
      <c r="C26" s="1536"/>
      <c r="D26" s="1536"/>
      <c r="E26" s="1536"/>
      <c r="F26" s="1536"/>
      <c r="G26" s="1536"/>
      <c r="H26" s="1536"/>
      <c r="I26" s="1536"/>
      <c r="J26" s="1536"/>
      <c r="K26" s="1536"/>
      <c r="L26" s="1536"/>
      <c r="M26" s="1536"/>
      <c r="N26" s="1536"/>
      <c r="O26" s="1536"/>
      <c r="P26" s="1549">
        <v>14</v>
      </c>
      <c r="Q26" s="1550"/>
      <c r="R26" s="1539"/>
      <c r="S26" s="1539"/>
      <c r="T26" s="1539"/>
      <c r="U26" s="1539"/>
      <c r="V26" s="1539"/>
      <c r="W26" s="1539"/>
      <c r="X26" s="1539"/>
      <c r="Y26" s="1539"/>
      <c r="Z26" s="1539"/>
      <c r="AA26" s="1539"/>
      <c r="AB26" s="1539"/>
      <c r="AC26" s="1539"/>
      <c r="AD26" s="1539"/>
      <c r="AE26" s="1539"/>
      <c r="AF26" s="1539"/>
      <c r="AG26" s="1539"/>
      <c r="AH26" s="1539"/>
      <c r="AI26" s="1539"/>
      <c r="AJ26" s="1539"/>
      <c r="AK26" s="1539"/>
      <c r="AL26" s="1539"/>
      <c r="AM26" s="1539"/>
      <c r="AN26" s="1539"/>
      <c r="AO26" s="1539"/>
      <c r="AP26" s="1539"/>
      <c r="AQ26" s="1539"/>
      <c r="AR26" s="1539"/>
      <c r="AS26" s="1539"/>
      <c r="AT26" s="1539"/>
      <c r="AU26" s="1539"/>
    </row>
    <row r="27" spans="1:47" ht="18.75" customHeight="1">
      <c r="A27" s="1536" t="s">
        <v>281</v>
      </c>
      <c r="B27" s="1536"/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49">
        <v>15</v>
      </c>
      <c r="Q27" s="1550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1539"/>
      <c r="AJ27" s="1539"/>
      <c r="AK27" s="1539"/>
      <c r="AL27" s="1539"/>
      <c r="AM27" s="1539"/>
      <c r="AN27" s="1539"/>
      <c r="AO27" s="1539"/>
      <c r="AP27" s="1539"/>
      <c r="AQ27" s="1539"/>
      <c r="AR27" s="1539"/>
      <c r="AS27" s="1539"/>
      <c r="AT27" s="1539"/>
      <c r="AU27" s="1539"/>
    </row>
    <row r="28" spans="1:47" ht="18.75" customHeight="1">
      <c r="A28" s="1536" t="s">
        <v>282</v>
      </c>
      <c r="B28" s="1536"/>
      <c r="C28" s="1536"/>
      <c r="D28" s="1536"/>
      <c r="E28" s="1536"/>
      <c r="F28" s="1536"/>
      <c r="G28" s="1536"/>
      <c r="H28" s="1536"/>
      <c r="I28" s="1536"/>
      <c r="J28" s="1536"/>
      <c r="K28" s="1536"/>
      <c r="L28" s="1536"/>
      <c r="M28" s="1536"/>
      <c r="N28" s="1536"/>
      <c r="O28" s="1536"/>
      <c r="P28" s="1549">
        <v>16</v>
      </c>
      <c r="Q28" s="1550"/>
      <c r="R28" s="1539" t="s">
        <v>1115</v>
      </c>
      <c r="S28" s="1539"/>
      <c r="T28" s="1539"/>
      <c r="U28" s="1539"/>
      <c r="V28" s="1539"/>
      <c r="W28" s="1539"/>
      <c r="X28" s="1539" t="s">
        <v>1115</v>
      </c>
      <c r="Y28" s="1539"/>
      <c r="Z28" s="1539"/>
      <c r="AA28" s="1539"/>
      <c r="AB28" s="1539"/>
      <c r="AC28" s="1539"/>
      <c r="AD28" s="1539" t="s">
        <v>1115</v>
      </c>
      <c r="AE28" s="1539"/>
      <c r="AF28" s="1539"/>
      <c r="AG28" s="1539"/>
      <c r="AH28" s="1539"/>
      <c r="AI28" s="1539"/>
      <c r="AJ28" s="1539" t="s">
        <v>1115</v>
      </c>
      <c r="AK28" s="1539"/>
      <c r="AL28" s="1539"/>
      <c r="AM28" s="1539"/>
      <c r="AN28" s="1539"/>
      <c r="AO28" s="1539"/>
      <c r="AP28" s="1539"/>
      <c r="AQ28" s="1539"/>
      <c r="AR28" s="1539"/>
      <c r="AS28" s="1539"/>
      <c r="AT28" s="1539"/>
      <c r="AU28" s="1539"/>
    </row>
    <row r="29" spans="1:47" ht="18.75" customHeight="1">
      <c r="A29" s="1536" t="s">
        <v>283</v>
      </c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6"/>
      <c r="P29" s="1549">
        <v>17</v>
      </c>
      <c r="Q29" s="1550"/>
      <c r="R29" s="1539" t="s">
        <v>1115</v>
      </c>
      <c r="S29" s="1539"/>
      <c r="T29" s="1539"/>
      <c r="U29" s="1539"/>
      <c r="V29" s="1539"/>
      <c r="W29" s="1539"/>
      <c r="X29" s="1539" t="s">
        <v>1115</v>
      </c>
      <c r="Y29" s="1539"/>
      <c r="Z29" s="1539"/>
      <c r="AA29" s="1539"/>
      <c r="AB29" s="1539"/>
      <c r="AC29" s="1539"/>
      <c r="AD29" s="1539" t="s">
        <v>1115</v>
      </c>
      <c r="AE29" s="1539"/>
      <c r="AF29" s="1539"/>
      <c r="AG29" s="1539"/>
      <c r="AH29" s="1539"/>
      <c r="AI29" s="1539"/>
      <c r="AJ29" s="1539" t="s">
        <v>1115</v>
      </c>
      <c r="AK29" s="1539"/>
      <c r="AL29" s="1539"/>
      <c r="AM29" s="1539"/>
      <c r="AN29" s="1539"/>
      <c r="AO29" s="1539"/>
      <c r="AP29" s="1539"/>
      <c r="AQ29" s="1539"/>
      <c r="AR29" s="1539"/>
      <c r="AS29" s="1539"/>
      <c r="AT29" s="1539"/>
      <c r="AU29" s="1539"/>
    </row>
    <row r="30" spans="1:47" ht="18.75" customHeight="1">
      <c r="A30" s="1536" t="s">
        <v>284</v>
      </c>
      <c r="B30" s="1536"/>
      <c r="C30" s="1536"/>
      <c r="D30" s="1536"/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6"/>
      <c r="P30" s="1551">
        <v>18</v>
      </c>
      <c r="Q30" s="1538"/>
      <c r="R30" s="1539">
        <v>200</v>
      </c>
      <c r="S30" s="1539"/>
      <c r="T30" s="1539"/>
      <c r="U30" s="1539"/>
      <c r="V30" s="1539"/>
      <c r="W30" s="1539"/>
      <c r="X30" s="1539"/>
      <c r="Y30" s="1539"/>
      <c r="Z30" s="1539"/>
      <c r="AA30" s="1539"/>
      <c r="AB30" s="1539"/>
      <c r="AC30" s="1539"/>
      <c r="AD30" s="1539"/>
      <c r="AE30" s="1539"/>
      <c r="AF30" s="1539"/>
      <c r="AG30" s="1539"/>
      <c r="AH30" s="1539"/>
      <c r="AI30" s="1539"/>
      <c r="AJ30" s="1539"/>
      <c r="AK30" s="1539"/>
      <c r="AL30" s="1539"/>
      <c r="AM30" s="1539"/>
      <c r="AN30" s="1539"/>
      <c r="AO30" s="1539"/>
      <c r="AP30" s="1539">
        <v>200</v>
      </c>
      <c r="AQ30" s="1539"/>
      <c r="AR30" s="1539"/>
      <c r="AS30" s="1539"/>
      <c r="AT30" s="1539"/>
      <c r="AU30" s="1539"/>
    </row>
    <row r="31" spans="1:47" s="1492" customFormat="1" ht="18.75" customHeight="1">
      <c r="A31" s="1552" t="s">
        <v>285</v>
      </c>
      <c r="B31" s="1552"/>
      <c r="C31" s="1552"/>
      <c r="D31" s="1552"/>
      <c r="E31" s="1552"/>
      <c r="F31" s="1552"/>
      <c r="G31" s="1552"/>
      <c r="H31" s="1552"/>
      <c r="I31" s="1552"/>
      <c r="J31" s="1552"/>
      <c r="K31" s="1552"/>
      <c r="L31" s="1552"/>
      <c r="M31" s="1552"/>
      <c r="N31" s="1552"/>
      <c r="O31" s="1552"/>
      <c r="P31" s="1553"/>
      <c r="Q31" s="1554"/>
      <c r="R31" s="1555"/>
      <c r="S31" s="1555"/>
      <c r="T31" s="1555"/>
      <c r="U31" s="1555"/>
      <c r="V31" s="1555"/>
      <c r="W31" s="1555"/>
      <c r="X31" s="1555"/>
      <c r="Y31" s="1555"/>
      <c r="Z31" s="1555"/>
      <c r="AA31" s="1555"/>
      <c r="AB31" s="1555"/>
      <c r="AC31" s="1555"/>
      <c r="AD31" s="1555"/>
      <c r="AE31" s="1555"/>
      <c r="AF31" s="1555"/>
      <c r="AG31" s="1555"/>
      <c r="AH31" s="1555"/>
      <c r="AI31" s="1555"/>
      <c r="AJ31" s="1555"/>
      <c r="AK31" s="1555"/>
      <c r="AL31" s="1555"/>
      <c r="AM31" s="1555"/>
      <c r="AN31" s="1555"/>
      <c r="AO31" s="1555"/>
      <c r="AP31" s="1555"/>
      <c r="AQ31" s="1555"/>
      <c r="AR31" s="1555"/>
      <c r="AS31" s="1555"/>
      <c r="AT31" s="1555"/>
      <c r="AU31" s="1555"/>
    </row>
    <row r="32" spans="1:47" ht="18.75" customHeight="1">
      <c r="A32" s="1556" t="s">
        <v>286</v>
      </c>
      <c r="B32" s="1556"/>
      <c r="C32" s="1556"/>
      <c r="D32" s="1556"/>
      <c r="E32" s="1556"/>
      <c r="F32" s="1556"/>
      <c r="G32" s="1556"/>
      <c r="H32" s="1556"/>
      <c r="I32" s="1556"/>
      <c r="J32" s="1556"/>
      <c r="K32" s="1556"/>
      <c r="L32" s="1556"/>
      <c r="M32" s="1556"/>
      <c r="N32" s="1556"/>
      <c r="O32" s="1556"/>
      <c r="P32" s="1551">
        <v>19</v>
      </c>
      <c r="Q32" s="1538"/>
      <c r="R32" s="1557" t="s">
        <v>1115</v>
      </c>
      <c r="S32" s="1557"/>
      <c r="T32" s="1557"/>
      <c r="U32" s="1557"/>
      <c r="V32" s="1557"/>
      <c r="W32" s="1557"/>
      <c r="X32" s="1557" t="s">
        <v>1115</v>
      </c>
      <c r="Y32" s="1557"/>
      <c r="Z32" s="1557"/>
      <c r="AA32" s="1557"/>
      <c r="AB32" s="1557"/>
      <c r="AC32" s="1557"/>
      <c r="AD32" s="1557" t="s">
        <v>1115</v>
      </c>
      <c r="AE32" s="1557"/>
      <c r="AF32" s="1557"/>
      <c r="AG32" s="1557"/>
      <c r="AH32" s="1557"/>
      <c r="AI32" s="1557"/>
      <c r="AJ32" s="1557"/>
      <c r="AK32" s="1557"/>
      <c r="AL32" s="1557"/>
      <c r="AM32" s="1557"/>
      <c r="AN32" s="1557"/>
      <c r="AO32" s="1557"/>
      <c r="AP32" s="1557"/>
      <c r="AQ32" s="1557"/>
      <c r="AR32" s="1557"/>
      <c r="AS32" s="1557"/>
      <c r="AT32" s="1557"/>
      <c r="AU32" s="1557"/>
    </row>
    <row r="33" spans="1:47" ht="18.75" customHeight="1">
      <c r="A33" s="1556" t="s">
        <v>287</v>
      </c>
      <c r="B33" s="1556"/>
      <c r="C33" s="1556"/>
      <c r="D33" s="1556"/>
      <c r="E33" s="1556"/>
      <c r="F33" s="1556"/>
      <c r="G33" s="1556"/>
      <c r="H33" s="1556"/>
      <c r="I33" s="1556"/>
      <c r="J33" s="1556"/>
      <c r="K33" s="1556"/>
      <c r="L33" s="1556"/>
      <c r="M33" s="1556"/>
      <c r="N33" s="1556"/>
      <c r="O33" s="1556"/>
      <c r="P33" s="1551">
        <v>20</v>
      </c>
      <c r="Q33" s="1538"/>
      <c r="R33" s="1557" t="s">
        <v>1115</v>
      </c>
      <c r="S33" s="1557"/>
      <c r="T33" s="1557"/>
      <c r="U33" s="1557"/>
      <c r="V33" s="1557"/>
      <c r="W33" s="1557"/>
      <c r="X33" s="1557" t="s">
        <v>1115</v>
      </c>
      <c r="Y33" s="1557"/>
      <c r="Z33" s="1557"/>
      <c r="AA33" s="1557"/>
      <c r="AB33" s="1557"/>
      <c r="AC33" s="1557"/>
      <c r="AD33" s="1557" t="s">
        <v>1115</v>
      </c>
      <c r="AE33" s="1557"/>
      <c r="AF33" s="1557"/>
      <c r="AG33" s="1557"/>
      <c r="AH33" s="1557"/>
      <c r="AI33" s="1557"/>
      <c r="AJ33" s="1557"/>
      <c r="AK33" s="1557"/>
      <c r="AL33" s="1557"/>
      <c r="AM33" s="1557"/>
      <c r="AN33" s="1557"/>
      <c r="AO33" s="1557"/>
      <c r="AP33" s="1557"/>
      <c r="AQ33" s="1557"/>
      <c r="AR33" s="1557"/>
      <c r="AS33" s="1557"/>
      <c r="AT33" s="1557"/>
      <c r="AU33" s="1557"/>
    </row>
    <row r="34" spans="1:47" ht="18.75" customHeight="1">
      <c r="A34" s="1556" t="s">
        <v>288</v>
      </c>
      <c r="B34" s="1556"/>
      <c r="C34" s="1556"/>
      <c r="D34" s="1556"/>
      <c r="E34" s="1556"/>
      <c r="F34" s="1556"/>
      <c r="G34" s="1556"/>
      <c r="H34" s="1556"/>
      <c r="I34" s="1556"/>
      <c r="J34" s="1556"/>
      <c r="K34" s="1556"/>
      <c r="L34" s="1556"/>
      <c r="M34" s="1556"/>
      <c r="N34" s="1556"/>
      <c r="O34" s="1556"/>
      <c r="P34" s="1551">
        <v>21</v>
      </c>
      <c r="Q34" s="1538"/>
      <c r="R34" s="1557" t="s">
        <v>1115</v>
      </c>
      <c r="S34" s="1557"/>
      <c r="T34" s="1557"/>
      <c r="U34" s="1557"/>
      <c r="V34" s="1557"/>
      <c r="W34" s="1557"/>
      <c r="X34" s="1557" t="s">
        <v>1115</v>
      </c>
      <c r="Y34" s="1557"/>
      <c r="Z34" s="1557"/>
      <c r="AA34" s="1557"/>
      <c r="AB34" s="1557"/>
      <c r="AC34" s="1557"/>
      <c r="AD34" s="1557" t="s">
        <v>1115</v>
      </c>
      <c r="AE34" s="1557"/>
      <c r="AF34" s="1557"/>
      <c r="AG34" s="1557"/>
      <c r="AH34" s="1557"/>
      <c r="AI34" s="1557"/>
      <c r="AJ34" s="1557"/>
      <c r="AK34" s="1557"/>
      <c r="AL34" s="1557"/>
      <c r="AM34" s="1557"/>
      <c r="AN34" s="1557"/>
      <c r="AO34" s="1557"/>
      <c r="AP34" s="1557"/>
      <c r="AQ34" s="1557"/>
      <c r="AR34" s="1557"/>
      <c r="AS34" s="1557"/>
      <c r="AT34" s="1557"/>
      <c r="AU34" s="1557"/>
    </row>
    <row r="35" ht="12.75">
      <c r="P35" s="1558"/>
    </row>
  </sheetData>
  <mergeCells count="140">
    <mergeCell ref="AP29:AU29"/>
    <mergeCell ref="AP20:AU20"/>
    <mergeCell ref="R22:W22"/>
    <mergeCell ref="X22:AC22"/>
    <mergeCell ref="AD22:AI22"/>
    <mergeCell ref="AJ22:AO22"/>
    <mergeCell ref="AP22:AU22"/>
    <mergeCell ref="AP27:AU27"/>
    <mergeCell ref="R28:W28"/>
    <mergeCell ref="X28:AC28"/>
    <mergeCell ref="AP34:AU34"/>
    <mergeCell ref="R33:W33"/>
    <mergeCell ref="X33:AC33"/>
    <mergeCell ref="AD33:AI33"/>
    <mergeCell ref="R34:W34"/>
    <mergeCell ref="X34:AC34"/>
    <mergeCell ref="AD34:AI34"/>
    <mergeCell ref="AJ34:AO34"/>
    <mergeCell ref="AJ33:AO33"/>
    <mergeCell ref="AP33:AU33"/>
    <mergeCell ref="AP30:AU30"/>
    <mergeCell ref="R32:W32"/>
    <mergeCell ref="X32:AC32"/>
    <mergeCell ref="AD32:AI32"/>
    <mergeCell ref="AJ32:AO32"/>
    <mergeCell ref="AP32:AU32"/>
    <mergeCell ref="R30:W30"/>
    <mergeCell ref="X30:AC30"/>
    <mergeCell ref="AD30:AI30"/>
    <mergeCell ref="AJ30:AO30"/>
    <mergeCell ref="AP28:AU28"/>
    <mergeCell ref="R27:W27"/>
    <mergeCell ref="X27:AC27"/>
    <mergeCell ref="AD27:AI27"/>
    <mergeCell ref="AJ27:AO27"/>
    <mergeCell ref="AP25:AU25"/>
    <mergeCell ref="R26:W26"/>
    <mergeCell ref="X26:AC26"/>
    <mergeCell ref="AD26:AI26"/>
    <mergeCell ref="AJ26:AO26"/>
    <mergeCell ref="AP26:AU26"/>
    <mergeCell ref="R25:W25"/>
    <mergeCell ref="X25:AC25"/>
    <mergeCell ref="AD25:AI25"/>
    <mergeCell ref="AJ25:AO25"/>
    <mergeCell ref="AP23:AU23"/>
    <mergeCell ref="R24:W24"/>
    <mergeCell ref="X24:AC24"/>
    <mergeCell ref="AD24:AI24"/>
    <mergeCell ref="AJ24:AO24"/>
    <mergeCell ref="AP24:AU24"/>
    <mergeCell ref="R23:W23"/>
    <mergeCell ref="X23:AC23"/>
    <mergeCell ref="AD23:AI23"/>
    <mergeCell ref="AJ23:AO23"/>
    <mergeCell ref="AP19:AU19"/>
    <mergeCell ref="R21:W21"/>
    <mergeCell ref="X21:AC21"/>
    <mergeCell ref="AD21:AI21"/>
    <mergeCell ref="AJ21:AO21"/>
    <mergeCell ref="AP21:AU21"/>
    <mergeCell ref="R20:W20"/>
    <mergeCell ref="X20:AC20"/>
    <mergeCell ref="AD20:AI20"/>
    <mergeCell ref="AJ20:AO20"/>
    <mergeCell ref="R19:W19"/>
    <mergeCell ref="X19:AC19"/>
    <mergeCell ref="AD19:AI19"/>
    <mergeCell ref="AJ19:AO19"/>
    <mergeCell ref="AJ17:AO17"/>
    <mergeCell ref="AP17:AU17"/>
    <mergeCell ref="R18:W18"/>
    <mergeCell ref="X18:AC18"/>
    <mergeCell ref="AD18:AI18"/>
    <mergeCell ref="AJ18:AO18"/>
    <mergeCell ref="AP18:AU18"/>
    <mergeCell ref="AJ15:AO15"/>
    <mergeCell ref="AP15:AU15"/>
    <mergeCell ref="R16:W16"/>
    <mergeCell ref="X16:AC16"/>
    <mergeCell ref="AD16:AI16"/>
    <mergeCell ref="AJ16:AO16"/>
    <mergeCell ref="AP16:AU16"/>
    <mergeCell ref="AJ13:AO13"/>
    <mergeCell ref="AP13:AU13"/>
    <mergeCell ref="R14:W14"/>
    <mergeCell ref="X14:AC14"/>
    <mergeCell ref="AD14:AI14"/>
    <mergeCell ref="AJ14:AO14"/>
    <mergeCell ref="AP14:AU14"/>
    <mergeCell ref="A34:O34"/>
    <mergeCell ref="R13:W13"/>
    <mergeCell ref="X13:AC13"/>
    <mergeCell ref="AD13:AI13"/>
    <mergeCell ref="R15:W15"/>
    <mergeCell ref="X15:AC15"/>
    <mergeCell ref="AD15:AI15"/>
    <mergeCell ref="R17:W17"/>
    <mergeCell ref="X17:AC17"/>
    <mergeCell ref="AD17:AI17"/>
    <mergeCell ref="A31:O31"/>
    <mergeCell ref="A32:O32"/>
    <mergeCell ref="A33:O33"/>
    <mergeCell ref="A29:O29"/>
    <mergeCell ref="A30:O30"/>
    <mergeCell ref="A14:O14"/>
    <mergeCell ref="A15:O15"/>
    <mergeCell ref="A16:O16"/>
    <mergeCell ref="A17:O17"/>
    <mergeCell ref="A28:O28"/>
    <mergeCell ref="A21:O21"/>
    <mergeCell ref="A22:O22"/>
    <mergeCell ref="A23:O23"/>
    <mergeCell ref="A24:O24"/>
    <mergeCell ref="A25:O25"/>
    <mergeCell ref="A26:O26"/>
    <mergeCell ref="P29:Q29"/>
    <mergeCell ref="AJ29:AO29"/>
    <mergeCell ref="P28:Q28"/>
    <mergeCell ref="AJ28:AO28"/>
    <mergeCell ref="R29:W29"/>
    <mergeCell ref="X29:AC29"/>
    <mergeCell ref="AD29:AI29"/>
    <mergeCell ref="AD28:AI28"/>
    <mergeCell ref="P7:Q11"/>
    <mergeCell ref="A1:AU1"/>
    <mergeCell ref="P26:Q26"/>
    <mergeCell ref="P27:Q27"/>
    <mergeCell ref="A7:O11"/>
    <mergeCell ref="A13:O13"/>
    <mergeCell ref="A20:O20"/>
    <mergeCell ref="A27:O27"/>
    <mergeCell ref="A18:O18"/>
    <mergeCell ref="A19:O19"/>
    <mergeCell ref="AM4:AU4"/>
    <mergeCell ref="AP7:AU11"/>
    <mergeCell ref="R7:W11"/>
    <mergeCell ref="X7:AC11"/>
    <mergeCell ref="AD7:AI11"/>
    <mergeCell ref="AJ7:AO11"/>
  </mergeCells>
  <printOptions horizontalCentered="1"/>
  <pageMargins left="0.1968503937007874" right="0.1968503937007874" top="0.1968503937007874" bottom="0.1968503937007874" header="0.13" footer="0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70"/>
  <sheetViews>
    <sheetView zoomScaleSheetLayoutView="100" workbookViewId="0" topLeftCell="A45">
      <selection activeCell="AL67" sqref="AL67:AO67"/>
    </sheetView>
  </sheetViews>
  <sheetFormatPr defaultColWidth="9.140625" defaultRowHeight="12.75"/>
  <cols>
    <col min="1" max="15" width="3.28125" style="1565" customWidth="1"/>
    <col min="16" max="16" width="3.421875" style="1565" customWidth="1"/>
    <col min="17" max="56" width="3.28125" style="1565" customWidth="1"/>
    <col min="57" max="16384" width="9.140625" style="1565" customWidth="1"/>
  </cols>
  <sheetData>
    <row r="1" spans="1:41" s="1560" customFormat="1" ht="28.5" customHeight="1">
      <c r="A1" s="1559" t="s">
        <v>289</v>
      </c>
      <c r="B1" s="1559"/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59"/>
      <c r="O1" s="1559"/>
      <c r="P1" s="1559"/>
      <c r="Q1" s="1559"/>
      <c r="R1" s="1559"/>
      <c r="S1" s="1559"/>
      <c r="T1" s="1559"/>
      <c r="U1" s="1559"/>
      <c r="V1" s="1559"/>
      <c r="W1" s="1559"/>
      <c r="X1" s="1559"/>
      <c r="Y1" s="1559"/>
      <c r="Z1" s="1559"/>
      <c r="AA1" s="1559"/>
      <c r="AB1" s="1559"/>
      <c r="AC1" s="1559"/>
      <c r="AD1" s="1559"/>
      <c r="AE1" s="1559"/>
      <c r="AF1" s="1559"/>
      <c r="AG1" s="1559"/>
      <c r="AH1" s="1559"/>
      <c r="AI1" s="1559"/>
      <c r="AJ1" s="1559"/>
      <c r="AK1" s="1559"/>
      <c r="AL1" s="1559"/>
      <c r="AM1" s="1559"/>
      <c r="AN1" s="1559"/>
      <c r="AO1" s="1559"/>
    </row>
    <row r="2" spans="1:41" s="1560" customFormat="1" ht="15" customHeight="1">
      <c r="A2" s="1561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1561"/>
      <c r="Y2" s="1561"/>
      <c r="Z2" s="1561"/>
      <c r="AA2" s="1561"/>
      <c r="AB2" s="1561"/>
      <c r="AC2" s="1562" t="s">
        <v>1476</v>
      </c>
      <c r="AD2" s="1562"/>
      <c r="AE2" s="1562"/>
      <c r="AF2" s="1562"/>
      <c r="AG2" s="1562"/>
      <c r="AH2" s="1562"/>
      <c r="AI2" s="1562"/>
      <c r="AJ2" s="1562"/>
      <c r="AK2" s="1562"/>
      <c r="AL2" s="1562"/>
      <c r="AM2" s="1562"/>
      <c r="AN2" s="1562"/>
      <c r="AO2" s="1561"/>
    </row>
    <row r="3" spans="1:41" s="1560" customFormat="1" ht="15" customHeight="1">
      <c r="A3" s="1561"/>
      <c r="B3" s="1561"/>
      <c r="C3" s="1561"/>
      <c r="D3" s="1561"/>
      <c r="E3" s="1561"/>
      <c r="F3" s="1561"/>
      <c r="G3" s="1561"/>
      <c r="H3" s="1561"/>
      <c r="I3" s="1561"/>
      <c r="J3" s="1561"/>
      <c r="K3" s="1561"/>
      <c r="L3" s="1561"/>
      <c r="M3" s="1561"/>
      <c r="N3" s="1561"/>
      <c r="O3" s="1561"/>
      <c r="P3" s="1561"/>
      <c r="Q3" s="1561"/>
      <c r="R3" s="1561"/>
      <c r="S3" s="1561"/>
      <c r="T3" s="1561"/>
      <c r="U3" s="1561"/>
      <c r="V3" s="1561"/>
      <c r="W3" s="1561"/>
      <c r="X3" s="1561"/>
      <c r="Y3" s="1561"/>
      <c r="Z3" s="1561"/>
      <c r="AA3" s="1561"/>
      <c r="AB3" s="1561"/>
      <c r="AC3" s="1561"/>
      <c r="AD3" s="1561"/>
      <c r="AE3" s="1561"/>
      <c r="AF3" s="1563" t="s">
        <v>1477</v>
      </c>
      <c r="AG3" s="1563"/>
      <c r="AH3" s="1563"/>
      <c r="AI3" s="1563"/>
      <c r="AJ3" s="1563"/>
      <c r="AK3" s="1563"/>
      <c r="AL3" s="1563"/>
      <c r="AM3" s="1563"/>
      <c r="AN3" s="1563"/>
      <c r="AO3" s="1561"/>
    </row>
    <row r="4" spans="1:41" ht="15" customHeight="1" thickBot="1">
      <c r="A4" s="1564"/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4"/>
      <c r="AJ4" s="1564"/>
      <c r="AK4" s="1564"/>
      <c r="AL4" s="1564"/>
      <c r="AM4" s="1564"/>
      <c r="AN4" s="1564"/>
      <c r="AO4" s="1564"/>
    </row>
    <row r="5" spans="2:58" ht="15.75" customHeight="1" thickBot="1">
      <c r="B5" s="1566"/>
      <c r="C5" s="1567">
        <v>5</v>
      </c>
      <c r="D5" s="1568">
        <v>1</v>
      </c>
      <c r="E5" s="1568">
        <v>3</v>
      </c>
      <c r="F5" s="1568">
        <v>0</v>
      </c>
      <c r="G5" s="1568">
        <v>0</v>
      </c>
      <c r="H5" s="1569">
        <v>9</v>
      </c>
      <c r="I5" s="1570"/>
      <c r="J5" s="1567">
        <v>1</v>
      </c>
      <c r="K5" s="1568">
        <v>2</v>
      </c>
      <c r="L5" s="1568">
        <v>5</v>
      </c>
      <c r="M5" s="1569">
        <v>4</v>
      </c>
      <c r="N5" s="1570"/>
      <c r="O5" s="1567">
        <v>0</v>
      </c>
      <c r="P5" s="1569">
        <v>1</v>
      </c>
      <c r="Q5" s="1570"/>
      <c r="R5" s="1567">
        <v>2</v>
      </c>
      <c r="S5" s="1568">
        <v>8</v>
      </c>
      <c r="T5" s="1568">
        <v>0</v>
      </c>
      <c r="U5" s="1569">
        <v>0</v>
      </c>
      <c r="V5" s="1570"/>
      <c r="W5" s="1570"/>
      <c r="X5" s="1567">
        <v>8</v>
      </c>
      <c r="Y5" s="1568">
        <v>4</v>
      </c>
      <c r="Z5" s="1568">
        <v>1</v>
      </c>
      <c r="AA5" s="1568">
        <v>1</v>
      </c>
      <c r="AB5" s="1568">
        <v>0</v>
      </c>
      <c r="AC5" s="1569">
        <v>5</v>
      </c>
      <c r="AD5" s="1570"/>
      <c r="AE5" s="1571">
        <v>3</v>
      </c>
      <c r="AF5" s="1572">
        <v>6</v>
      </c>
      <c r="AG5" s="1570"/>
      <c r="AH5" s="1573">
        <v>2</v>
      </c>
      <c r="AI5" s="1574">
        <v>0</v>
      </c>
      <c r="AJ5" s="1574">
        <v>0</v>
      </c>
      <c r="AK5" s="1575">
        <v>9</v>
      </c>
      <c r="AL5" s="1570"/>
      <c r="AM5" s="1576">
        <v>3</v>
      </c>
      <c r="AN5" s="1570"/>
      <c r="AO5" s="1570"/>
      <c r="AP5" s="1570"/>
      <c r="AX5" s="1566"/>
      <c r="AY5" s="1566"/>
      <c r="AZ5" s="1566"/>
      <c r="BA5" s="1566"/>
      <c r="BB5" s="1566"/>
      <c r="BC5" s="1566"/>
      <c r="BD5" s="1566"/>
      <c r="BE5" s="1566"/>
      <c r="BF5" s="1566"/>
    </row>
    <row r="6" spans="2:58" ht="37.5" customHeight="1">
      <c r="B6" s="1577"/>
      <c r="C6" s="1578" t="s">
        <v>1450</v>
      </c>
      <c r="D6" s="1578"/>
      <c r="E6" s="1578"/>
      <c r="F6" s="1578"/>
      <c r="G6" s="1578"/>
      <c r="H6" s="1578"/>
      <c r="I6" s="1560"/>
      <c r="J6" s="1578" t="s">
        <v>1451</v>
      </c>
      <c r="K6" s="1578"/>
      <c r="L6" s="1578"/>
      <c r="M6" s="1578"/>
      <c r="N6" s="1560"/>
      <c r="O6" s="1579" t="s">
        <v>1478</v>
      </c>
      <c r="P6" s="1579"/>
      <c r="Q6" s="1560"/>
      <c r="R6" s="1579" t="s">
        <v>1685</v>
      </c>
      <c r="S6" s="1579"/>
      <c r="T6" s="1579"/>
      <c r="U6" s="1579"/>
      <c r="V6" s="1560"/>
      <c r="W6" s="1570"/>
      <c r="X6" s="1578" t="s">
        <v>1454</v>
      </c>
      <c r="Y6" s="1578"/>
      <c r="Z6" s="1578"/>
      <c r="AA6" s="1578"/>
      <c r="AB6" s="1578"/>
      <c r="AC6" s="1578"/>
      <c r="AD6" s="1570"/>
      <c r="AE6" s="1578" t="s">
        <v>1480</v>
      </c>
      <c r="AF6" s="1578"/>
      <c r="AG6" s="1570"/>
      <c r="AH6" s="1578" t="s">
        <v>1481</v>
      </c>
      <c r="AI6" s="1578"/>
      <c r="AJ6" s="1578"/>
      <c r="AK6" s="1578"/>
      <c r="AL6" s="1570"/>
      <c r="AM6" s="1578" t="s">
        <v>1482</v>
      </c>
      <c r="AN6" s="1570"/>
      <c r="AO6" s="1570"/>
      <c r="AP6" s="1570"/>
      <c r="AX6" s="1566"/>
      <c r="AY6" s="1577"/>
      <c r="AZ6" s="1577"/>
      <c r="BA6" s="1577"/>
      <c r="BB6" s="1577"/>
      <c r="BC6" s="1577"/>
      <c r="BD6" s="1577"/>
      <c r="BE6" s="1566"/>
      <c r="BF6" s="1566"/>
    </row>
    <row r="7" spans="38:58" ht="9.75" customHeight="1">
      <c r="AL7" s="1580"/>
      <c r="AM7" s="1580"/>
      <c r="AN7" s="1580"/>
      <c r="AO7" s="1580"/>
      <c r="AX7" s="1566"/>
      <c r="AY7" s="1566"/>
      <c r="AZ7" s="1566"/>
      <c r="BA7" s="1566"/>
      <c r="BB7" s="1566"/>
      <c r="BC7" s="1566"/>
      <c r="BD7" s="1566"/>
      <c r="BE7" s="1566"/>
      <c r="BF7" s="1566"/>
    </row>
    <row r="8" spans="1:58" ht="16.5" customHeight="1">
      <c r="A8" s="1581" t="s">
        <v>290</v>
      </c>
      <c r="B8" s="1581"/>
      <c r="C8" s="1581"/>
      <c r="D8" s="1581"/>
      <c r="E8" s="1581" t="s">
        <v>291</v>
      </c>
      <c r="F8" s="1581"/>
      <c r="G8" s="1581"/>
      <c r="H8" s="1581"/>
      <c r="I8" s="1581"/>
      <c r="J8" s="1581"/>
      <c r="K8" s="1581"/>
      <c r="L8" s="1581"/>
      <c r="M8" s="1581"/>
      <c r="N8" s="1581"/>
      <c r="O8" s="1582" t="s">
        <v>1485</v>
      </c>
      <c r="P8" s="1583"/>
      <c r="Q8" s="1581" t="s">
        <v>292</v>
      </c>
      <c r="R8" s="1581"/>
      <c r="S8" s="1581"/>
      <c r="T8" s="1581"/>
      <c r="U8" s="1581"/>
      <c r="V8" s="1581"/>
      <c r="W8" s="1581"/>
      <c r="X8" s="1581"/>
      <c r="Y8" s="1581"/>
      <c r="Z8" s="1581" t="s">
        <v>293</v>
      </c>
      <c r="AA8" s="1581"/>
      <c r="AB8" s="1581"/>
      <c r="AC8" s="1581"/>
      <c r="AD8" s="1581"/>
      <c r="AE8" s="1581"/>
      <c r="AF8" s="1581"/>
      <c r="AG8" s="1581"/>
      <c r="AH8" s="1581"/>
      <c r="AI8" s="1581"/>
      <c r="AJ8" s="1581"/>
      <c r="AK8" s="1581"/>
      <c r="AL8" s="1581" t="s">
        <v>294</v>
      </c>
      <c r="AM8" s="1581"/>
      <c r="AN8" s="1581"/>
      <c r="AO8" s="1581"/>
      <c r="AX8" s="1566"/>
      <c r="AY8" s="1566"/>
      <c r="AZ8" s="1566"/>
      <c r="BA8" s="1566"/>
      <c r="BB8" s="1566"/>
      <c r="BC8" s="1566"/>
      <c r="BD8" s="1566"/>
      <c r="BE8" s="1566"/>
      <c r="BF8" s="1566"/>
    </row>
    <row r="9" spans="1:41" ht="16.5" customHeight="1">
      <c r="A9" s="1581"/>
      <c r="B9" s="1581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4"/>
      <c r="P9" s="1585"/>
      <c r="Q9" s="1581" t="s">
        <v>295</v>
      </c>
      <c r="R9" s="1581"/>
      <c r="S9" s="1581"/>
      <c r="T9" s="1581" t="s">
        <v>296</v>
      </c>
      <c r="U9" s="1581"/>
      <c r="V9" s="1586"/>
      <c r="W9" s="1587" t="s">
        <v>851</v>
      </c>
      <c r="X9" s="1581"/>
      <c r="Y9" s="1588"/>
      <c r="Z9" s="1589" t="s">
        <v>297</v>
      </c>
      <c r="AA9" s="1581"/>
      <c r="AB9" s="1581"/>
      <c r="AC9" s="1581" t="s">
        <v>295</v>
      </c>
      <c r="AD9" s="1581"/>
      <c r="AE9" s="1581"/>
      <c r="AF9" s="1581" t="s">
        <v>296</v>
      </c>
      <c r="AG9" s="1581"/>
      <c r="AH9" s="1586"/>
      <c r="AI9" s="1587" t="s">
        <v>851</v>
      </c>
      <c r="AJ9" s="1581"/>
      <c r="AK9" s="1588"/>
      <c r="AL9" s="1589"/>
      <c r="AM9" s="1581"/>
      <c r="AN9" s="1581"/>
      <c r="AO9" s="1581"/>
    </row>
    <row r="10" spans="1:41" ht="16.5" customHeight="1">
      <c r="A10" s="1581"/>
      <c r="B10" s="1581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90"/>
      <c r="P10" s="1591"/>
      <c r="Q10" s="1581" t="s">
        <v>298</v>
      </c>
      <c r="R10" s="1581"/>
      <c r="S10" s="1581"/>
      <c r="T10" s="1581"/>
      <c r="U10" s="1581"/>
      <c r="V10" s="1586"/>
      <c r="W10" s="1587"/>
      <c r="X10" s="1581"/>
      <c r="Y10" s="1588"/>
      <c r="Z10" s="1589" t="s">
        <v>298</v>
      </c>
      <c r="AA10" s="1581"/>
      <c r="AB10" s="1581"/>
      <c r="AC10" s="1581"/>
      <c r="AD10" s="1581"/>
      <c r="AE10" s="1581"/>
      <c r="AF10" s="1581"/>
      <c r="AG10" s="1581"/>
      <c r="AH10" s="1586"/>
      <c r="AI10" s="1587"/>
      <c r="AJ10" s="1581"/>
      <c r="AK10" s="1588"/>
      <c r="AL10" s="1589"/>
      <c r="AM10" s="1581"/>
      <c r="AN10" s="1581"/>
      <c r="AO10" s="1581"/>
    </row>
    <row r="11" spans="1:41" ht="16.5" customHeight="1">
      <c r="A11" s="1581" t="s">
        <v>299</v>
      </c>
      <c r="B11" s="1581"/>
      <c r="C11" s="1581"/>
      <c r="D11" s="1581"/>
      <c r="E11" s="1581" t="s">
        <v>300</v>
      </c>
      <c r="F11" s="1581"/>
      <c r="G11" s="1581"/>
      <c r="H11" s="1581"/>
      <c r="I11" s="1581"/>
      <c r="J11" s="1581"/>
      <c r="K11" s="1581"/>
      <c r="L11" s="1581"/>
      <c r="M11" s="1581"/>
      <c r="N11" s="1581"/>
      <c r="O11" s="1592" t="s">
        <v>1491</v>
      </c>
      <c r="P11" s="1593"/>
      <c r="Q11" s="1594"/>
      <c r="R11" s="1594"/>
      <c r="S11" s="1594"/>
      <c r="T11" s="1594">
        <v>13</v>
      </c>
      <c r="U11" s="1594"/>
      <c r="V11" s="1595"/>
      <c r="W11" s="1596">
        <v>13</v>
      </c>
      <c r="X11" s="1594"/>
      <c r="Y11" s="1597"/>
      <c r="Z11" s="1598"/>
      <c r="AA11" s="1594"/>
      <c r="AB11" s="1594"/>
      <c r="AC11" s="1594">
        <v>59</v>
      </c>
      <c r="AD11" s="1594"/>
      <c r="AE11" s="1594"/>
      <c r="AF11" s="1594">
        <v>66</v>
      </c>
      <c r="AG11" s="1594"/>
      <c r="AH11" s="1595"/>
      <c r="AI11" s="1596">
        <v>125</v>
      </c>
      <c r="AJ11" s="1594"/>
      <c r="AK11" s="1597"/>
      <c r="AL11" s="1598">
        <v>138</v>
      </c>
      <c r="AM11" s="1594"/>
      <c r="AN11" s="1594"/>
      <c r="AO11" s="1594"/>
    </row>
    <row r="12" spans="1:41" ht="16.5" customHeight="1" thickBot="1">
      <c r="A12" s="1581"/>
      <c r="B12" s="1581"/>
      <c r="C12" s="1581"/>
      <c r="D12" s="1581"/>
      <c r="E12" s="1599" t="s">
        <v>301</v>
      </c>
      <c r="F12" s="1599"/>
      <c r="G12" s="1599"/>
      <c r="H12" s="1599"/>
      <c r="I12" s="1599"/>
      <c r="J12" s="1599"/>
      <c r="K12" s="1599"/>
      <c r="L12" s="1599"/>
      <c r="M12" s="1599"/>
      <c r="N12" s="1599"/>
      <c r="O12" s="1600" t="s">
        <v>1493</v>
      </c>
      <c r="P12" s="1601"/>
      <c r="Q12" s="1602"/>
      <c r="R12" s="1602"/>
      <c r="S12" s="1602"/>
      <c r="T12" s="1602"/>
      <c r="U12" s="1602"/>
      <c r="V12" s="1603"/>
      <c r="W12" s="1604"/>
      <c r="X12" s="1602"/>
      <c r="Y12" s="1605"/>
      <c r="Z12" s="1606"/>
      <c r="AA12" s="1602"/>
      <c r="AB12" s="1602"/>
      <c r="AC12" s="1602"/>
      <c r="AD12" s="1602"/>
      <c r="AE12" s="1602"/>
      <c r="AF12" s="1602"/>
      <c r="AG12" s="1602"/>
      <c r="AH12" s="1603"/>
      <c r="AI12" s="1604"/>
      <c r="AJ12" s="1602"/>
      <c r="AK12" s="1605"/>
      <c r="AL12" s="1606"/>
      <c r="AM12" s="1602"/>
      <c r="AN12" s="1602"/>
      <c r="AO12" s="1602"/>
    </row>
    <row r="13" spans="1:41" ht="16.5" customHeight="1" thickBot="1">
      <c r="A13" s="1599"/>
      <c r="B13" s="1599"/>
      <c r="C13" s="1599"/>
      <c r="D13" s="1599"/>
      <c r="E13" s="1607" t="s">
        <v>302</v>
      </c>
      <c r="F13" s="1608"/>
      <c r="G13" s="1608"/>
      <c r="H13" s="1608"/>
      <c r="I13" s="1608"/>
      <c r="J13" s="1608"/>
      <c r="K13" s="1608"/>
      <c r="L13" s="1608"/>
      <c r="M13" s="1608"/>
      <c r="N13" s="1608"/>
      <c r="O13" s="1609" t="s">
        <v>1495</v>
      </c>
      <c r="P13" s="1610"/>
      <c r="Q13" s="1611"/>
      <c r="R13" s="1611"/>
      <c r="S13" s="1611"/>
      <c r="T13" s="1611">
        <v>13</v>
      </c>
      <c r="U13" s="1611"/>
      <c r="V13" s="1612"/>
      <c r="W13" s="1613">
        <v>13</v>
      </c>
      <c r="X13" s="1611"/>
      <c r="Y13" s="1614"/>
      <c r="Z13" s="1615"/>
      <c r="AA13" s="1611"/>
      <c r="AB13" s="1611"/>
      <c r="AC13" s="1611">
        <v>59</v>
      </c>
      <c r="AD13" s="1611"/>
      <c r="AE13" s="1611"/>
      <c r="AF13" s="1611">
        <v>66</v>
      </c>
      <c r="AG13" s="1611"/>
      <c r="AH13" s="1612"/>
      <c r="AI13" s="1613">
        <v>125</v>
      </c>
      <c r="AJ13" s="1611"/>
      <c r="AK13" s="1614"/>
      <c r="AL13" s="1615">
        <v>138</v>
      </c>
      <c r="AM13" s="1611"/>
      <c r="AN13" s="1611"/>
      <c r="AO13" s="1611"/>
    </row>
    <row r="14" spans="1:41" ht="16.5" customHeight="1">
      <c r="A14" s="1616" t="s">
        <v>303</v>
      </c>
      <c r="B14" s="1616"/>
      <c r="C14" s="1616"/>
      <c r="D14" s="1616"/>
      <c r="E14" s="1617" t="s">
        <v>304</v>
      </c>
      <c r="F14" s="1617"/>
      <c r="G14" s="1617"/>
      <c r="H14" s="1617"/>
      <c r="I14" s="1617"/>
      <c r="J14" s="1617"/>
      <c r="K14" s="1617"/>
      <c r="L14" s="1617"/>
      <c r="M14" s="1617"/>
      <c r="N14" s="1617"/>
      <c r="O14" s="1618" t="s">
        <v>1497</v>
      </c>
      <c r="P14" s="1619"/>
      <c r="Q14" s="1620"/>
      <c r="R14" s="1620"/>
      <c r="S14" s="1620"/>
      <c r="T14" s="1620"/>
      <c r="U14" s="1620"/>
      <c r="V14" s="1621"/>
      <c r="W14" s="1622"/>
      <c r="X14" s="1620"/>
      <c r="Y14" s="1623"/>
      <c r="Z14" s="1624"/>
      <c r="AA14" s="1620"/>
      <c r="AB14" s="1620"/>
      <c r="AC14" s="1620"/>
      <c r="AD14" s="1620"/>
      <c r="AE14" s="1620"/>
      <c r="AF14" s="1620">
        <v>3</v>
      </c>
      <c r="AG14" s="1620"/>
      <c r="AH14" s="1621"/>
      <c r="AI14" s="1622">
        <v>3</v>
      </c>
      <c r="AJ14" s="1620"/>
      <c r="AK14" s="1623"/>
      <c r="AL14" s="1624">
        <v>3</v>
      </c>
      <c r="AM14" s="1620"/>
      <c r="AN14" s="1620"/>
      <c r="AO14" s="1620"/>
    </row>
    <row r="15" spans="1:41" ht="16.5" customHeight="1">
      <c r="A15" s="1581"/>
      <c r="B15" s="1581"/>
      <c r="C15" s="1581"/>
      <c r="D15" s="1581"/>
      <c r="E15" s="1581" t="s">
        <v>305</v>
      </c>
      <c r="F15" s="1581"/>
      <c r="G15" s="1581"/>
      <c r="H15" s="1581"/>
      <c r="I15" s="1581"/>
      <c r="J15" s="1581"/>
      <c r="K15" s="1581"/>
      <c r="L15" s="1581"/>
      <c r="M15" s="1581"/>
      <c r="N15" s="1581"/>
      <c r="O15" s="1592" t="s">
        <v>1499</v>
      </c>
      <c r="P15" s="1593"/>
      <c r="Q15" s="1594"/>
      <c r="R15" s="1594"/>
      <c r="S15" s="1594"/>
      <c r="T15" s="1594">
        <v>1</v>
      </c>
      <c r="U15" s="1594"/>
      <c r="V15" s="1595"/>
      <c r="W15" s="1596">
        <v>1</v>
      </c>
      <c r="X15" s="1594"/>
      <c r="Y15" s="1597"/>
      <c r="Z15" s="1598"/>
      <c r="AA15" s="1594"/>
      <c r="AB15" s="1594"/>
      <c r="AC15" s="1594">
        <v>12</v>
      </c>
      <c r="AD15" s="1594"/>
      <c r="AE15" s="1594"/>
      <c r="AF15" s="1594">
        <v>2</v>
      </c>
      <c r="AG15" s="1594"/>
      <c r="AH15" s="1595"/>
      <c r="AI15" s="1596">
        <v>14</v>
      </c>
      <c r="AJ15" s="1594"/>
      <c r="AK15" s="1597"/>
      <c r="AL15" s="1598">
        <v>15</v>
      </c>
      <c r="AM15" s="1594"/>
      <c r="AN15" s="1594"/>
      <c r="AO15" s="1594"/>
    </row>
    <row r="16" spans="1:41" ht="16.5" customHeight="1">
      <c r="A16" s="1581"/>
      <c r="B16" s="1581"/>
      <c r="C16" s="1581"/>
      <c r="D16" s="1581"/>
      <c r="E16" s="1581" t="s">
        <v>306</v>
      </c>
      <c r="F16" s="1581"/>
      <c r="G16" s="1581"/>
      <c r="H16" s="1581"/>
      <c r="I16" s="1581"/>
      <c r="J16" s="1581"/>
      <c r="K16" s="1581"/>
      <c r="L16" s="1581"/>
      <c r="M16" s="1581"/>
      <c r="N16" s="1581"/>
      <c r="O16" s="1592" t="s">
        <v>1501</v>
      </c>
      <c r="P16" s="1593"/>
      <c r="Q16" s="1594"/>
      <c r="R16" s="1594"/>
      <c r="S16" s="1594"/>
      <c r="T16" s="1594">
        <v>1</v>
      </c>
      <c r="U16" s="1594"/>
      <c r="V16" s="1595"/>
      <c r="W16" s="1596">
        <v>1</v>
      </c>
      <c r="X16" s="1594"/>
      <c r="Y16" s="1597"/>
      <c r="Z16" s="1598"/>
      <c r="AA16" s="1594"/>
      <c r="AB16" s="1594"/>
      <c r="AC16" s="1594"/>
      <c r="AD16" s="1594"/>
      <c r="AE16" s="1594"/>
      <c r="AF16" s="1594">
        <v>5</v>
      </c>
      <c r="AG16" s="1594"/>
      <c r="AH16" s="1595"/>
      <c r="AI16" s="1596">
        <v>5</v>
      </c>
      <c r="AJ16" s="1594"/>
      <c r="AK16" s="1597"/>
      <c r="AL16" s="1598">
        <v>6</v>
      </c>
      <c r="AM16" s="1594"/>
      <c r="AN16" s="1594"/>
      <c r="AO16" s="1594"/>
    </row>
    <row r="17" spans="1:41" ht="16.5" customHeight="1">
      <c r="A17" s="1581"/>
      <c r="B17" s="1581"/>
      <c r="C17" s="1581"/>
      <c r="D17" s="1581"/>
      <c r="E17" s="1581" t="s">
        <v>307</v>
      </c>
      <c r="F17" s="1581"/>
      <c r="G17" s="1581"/>
      <c r="H17" s="1581"/>
      <c r="I17" s="1581"/>
      <c r="J17" s="1581"/>
      <c r="K17" s="1581"/>
      <c r="L17" s="1581"/>
      <c r="M17" s="1581"/>
      <c r="N17" s="1581"/>
      <c r="O17" s="1592" t="s">
        <v>1503</v>
      </c>
      <c r="P17" s="1593"/>
      <c r="Q17" s="1594"/>
      <c r="R17" s="1594"/>
      <c r="S17" s="1594"/>
      <c r="T17" s="1594"/>
      <c r="U17" s="1594"/>
      <c r="V17" s="1595"/>
      <c r="W17" s="1596"/>
      <c r="X17" s="1594"/>
      <c r="Y17" s="1597"/>
      <c r="Z17" s="1598"/>
      <c r="AA17" s="1594"/>
      <c r="AB17" s="1594"/>
      <c r="AC17" s="1594"/>
      <c r="AD17" s="1594"/>
      <c r="AE17" s="1594"/>
      <c r="AF17" s="1594">
        <v>1</v>
      </c>
      <c r="AG17" s="1594"/>
      <c r="AH17" s="1595"/>
      <c r="AI17" s="1596">
        <v>1</v>
      </c>
      <c r="AJ17" s="1594"/>
      <c r="AK17" s="1597"/>
      <c r="AL17" s="1598">
        <v>1</v>
      </c>
      <c r="AM17" s="1594"/>
      <c r="AN17" s="1594"/>
      <c r="AO17" s="1594"/>
    </row>
    <row r="18" spans="1:41" ht="16.5" customHeight="1">
      <c r="A18" s="1581"/>
      <c r="B18" s="1581"/>
      <c r="C18" s="1581"/>
      <c r="D18" s="1581"/>
      <c r="E18" s="1581" t="s">
        <v>308</v>
      </c>
      <c r="F18" s="1581"/>
      <c r="G18" s="1581"/>
      <c r="H18" s="1581"/>
      <c r="I18" s="1581"/>
      <c r="J18" s="1581"/>
      <c r="K18" s="1581"/>
      <c r="L18" s="1581"/>
      <c r="M18" s="1581"/>
      <c r="N18" s="1581"/>
      <c r="O18" s="1592" t="s">
        <v>1505</v>
      </c>
      <c r="P18" s="1593"/>
      <c r="Q18" s="1594"/>
      <c r="R18" s="1594"/>
      <c r="S18" s="1594"/>
      <c r="T18" s="1594">
        <v>1</v>
      </c>
      <c r="U18" s="1594"/>
      <c r="V18" s="1595"/>
      <c r="W18" s="1596">
        <v>1</v>
      </c>
      <c r="X18" s="1594"/>
      <c r="Y18" s="1597"/>
      <c r="Z18" s="1598"/>
      <c r="AA18" s="1594"/>
      <c r="AB18" s="1594"/>
      <c r="AC18" s="1594"/>
      <c r="AD18" s="1594"/>
      <c r="AE18" s="1594"/>
      <c r="AF18" s="1594">
        <v>3</v>
      </c>
      <c r="AG18" s="1594"/>
      <c r="AH18" s="1595"/>
      <c r="AI18" s="1596">
        <v>3</v>
      </c>
      <c r="AJ18" s="1594"/>
      <c r="AK18" s="1597"/>
      <c r="AL18" s="1598">
        <v>4</v>
      </c>
      <c r="AM18" s="1594"/>
      <c r="AN18" s="1594"/>
      <c r="AO18" s="1594"/>
    </row>
    <row r="19" spans="1:41" ht="16.5" customHeight="1">
      <c r="A19" s="1581"/>
      <c r="B19" s="1581"/>
      <c r="C19" s="1581"/>
      <c r="D19" s="1581"/>
      <c r="E19" s="1581" t="s">
        <v>309</v>
      </c>
      <c r="F19" s="1581"/>
      <c r="G19" s="1581"/>
      <c r="H19" s="1581"/>
      <c r="I19" s="1581"/>
      <c r="J19" s="1581"/>
      <c r="K19" s="1581"/>
      <c r="L19" s="1581"/>
      <c r="M19" s="1581"/>
      <c r="N19" s="1581"/>
      <c r="O19" s="1592" t="s">
        <v>1507</v>
      </c>
      <c r="P19" s="1593"/>
      <c r="Q19" s="1594"/>
      <c r="R19" s="1594"/>
      <c r="S19" s="1594"/>
      <c r="T19" s="1594">
        <v>1</v>
      </c>
      <c r="U19" s="1594"/>
      <c r="V19" s="1595"/>
      <c r="W19" s="1596">
        <v>1</v>
      </c>
      <c r="X19" s="1594"/>
      <c r="Y19" s="1597"/>
      <c r="Z19" s="1598"/>
      <c r="AA19" s="1594"/>
      <c r="AB19" s="1594"/>
      <c r="AC19" s="1594"/>
      <c r="AD19" s="1594"/>
      <c r="AE19" s="1594"/>
      <c r="AF19" s="1594"/>
      <c r="AG19" s="1594"/>
      <c r="AH19" s="1595"/>
      <c r="AI19" s="1596"/>
      <c r="AJ19" s="1594"/>
      <c r="AK19" s="1597"/>
      <c r="AL19" s="1598">
        <v>1</v>
      </c>
      <c r="AM19" s="1594"/>
      <c r="AN19" s="1594"/>
      <c r="AO19" s="1594"/>
    </row>
    <row r="20" spans="1:41" ht="16.5" customHeight="1">
      <c r="A20" s="1581"/>
      <c r="B20" s="1581"/>
      <c r="C20" s="1581"/>
      <c r="D20" s="1581"/>
      <c r="E20" s="1581" t="s">
        <v>310</v>
      </c>
      <c r="F20" s="1581"/>
      <c r="G20" s="1581"/>
      <c r="H20" s="1581"/>
      <c r="I20" s="1581"/>
      <c r="J20" s="1581"/>
      <c r="K20" s="1581"/>
      <c r="L20" s="1581"/>
      <c r="M20" s="1581"/>
      <c r="N20" s="1581"/>
      <c r="O20" s="1592" t="s">
        <v>1509</v>
      </c>
      <c r="P20" s="1593"/>
      <c r="Q20" s="1594"/>
      <c r="R20" s="1594"/>
      <c r="S20" s="1594"/>
      <c r="T20" s="1594">
        <v>1</v>
      </c>
      <c r="U20" s="1594"/>
      <c r="V20" s="1595"/>
      <c r="W20" s="1596">
        <v>1</v>
      </c>
      <c r="X20" s="1594"/>
      <c r="Y20" s="1597"/>
      <c r="Z20" s="1598"/>
      <c r="AA20" s="1594"/>
      <c r="AB20" s="1594"/>
      <c r="AC20" s="1594"/>
      <c r="AD20" s="1594"/>
      <c r="AE20" s="1594"/>
      <c r="AF20" s="1594">
        <v>2</v>
      </c>
      <c r="AG20" s="1594"/>
      <c r="AH20" s="1595"/>
      <c r="AI20" s="1596">
        <v>2</v>
      </c>
      <c r="AJ20" s="1594"/>
      <c r="AK20" s="1597"/>
      <c r="AL20" s="1598">
        <v>3</v>
      </c>
      <c r="AM20" s="1594"/>
      <c r="AN20" s="1594"/>
      <c r="AO20" s="1594"/>
    </row>
    <row r="21" spans="1:41" ht="16.5" customHeight="1">
      <c r="A21" s="1581"/>
      <c r="B21" s="1581"/>
      <c r="C21" s="1581"/>
      <c r="D21" s="1581"/>
      <c r="E21" s="1581" t="s">
        <v>311</v>
      </c>
      <c r="F21" s="1581"/>
      <c r="G21" s="1581"/>
      <c r="H21" s="1581"/>
      <c r="I21" s="1581"/>
      <c r="J21" s="1581"/>
      <c r="K21" s="1581"/>
      <c r="L21" s="1581"/>
      <c r="M21" s="1581"/>
      <c r="N21" s="1581"/>
      <c r="O21" s="1592" t="s">
        <v>1511</v>
      </c>
      <c r="P21" s="1593"/>
      <c r="Q21" s="1594"/>
      <c r="R21" s="1594"/>
      <c r="S21" s="1594"/>
      <c r="T21" s="1594">
        <v>1</v>
      </c>
      <c r="U21" s="1594"/>
      <c r="V21" s="1595"/>
      <c r="W21" s="1596">
        <v>1</v>
      </c>
      <c r="X21" s="1594"/>
      <c r="Y21" s="1597"/>
      <c r="Z21" s="1598"/>
      <c r="AA21" s="1594"/>
      <c r="AB21" s="1594"/>
      <c r="AC21" s="1594"/>
      <c r="AD21" s="1594"/>
      <c r="AE21" s="1594"/>
      <c r="AF21" s="1594"/>
      <c r="AG21" s="1594"/>
      <c r="AH21" s="1595"/>
      <c r="AI21" s="1596"/>
      <c r="AJ21" s="1594"/>
      <c r="AK21" s="1597"/>
      <c r="AL21" s="1598">
        <v>1</v>
      </c>
      <c r="AM21" s="1594"/>
      <c r="AN21" s="1594"/>
      <c r="AO21" s="1594"/>
    </row>
    <row r="22" spans="1:41" ht="16.5" customHeight="1" thickBot="1">
      <c r="A22" s="1581"/>
      <c r="B22" s="1581"/>
      <c r="C22" s="1581"/>
      <c r="D22" s="1581"/>
      <c r="E22" s="1599" t="s">
        <v>312</v>
      </c>
      <c r="F22" s="1599"/>
      <c r="G22" s="1599"/>
      <c r="H22" s="1599"/>
      <c r="I22" s="1599"/>
      <c r="J22" s="1599"/>
      <c r="K22" s="1599"/>
      <c r="L22" s="1599"/>
      <c r="M22" s="1599"/>
      <c r="N22" s="1599"/>
      <c r="O22" s="1600" t="s">
        <v>1513</v>
      </c>
      <c r="P22" s="1601"/>
      <c r="Q22" s="1602"/>
      <c r="R22" s="1602"/>
      <c r="S22" s="1602"/>
      <c r="T22" s="1602">
        <v>1</v>
      </c>
      <c r="U22" s="1602"/>
      <c r="V22" s="1603"/>
      <c r="W22" s="1604">
        <v>1</v>
      </c>
      <c r="X22" s="1602"/>
      <c r="Y22" s="1605"/>
      <c r="Z22" s="1606"/>
      <c r="AA22" s="1602"/>
      <c r="AB22" s="1602"/>
      <c r="AC22" s="1602"/>
      <c r="AD22" s="1602"/>
      <c r="AE22" s="1602"/>
      <c r="AF22" s="1602"/>
      <c r="AG22" s="1602"/>
      <c r="AH22" s="1603"/>
      <c r="AI22" s="1604"/>
      <c r="AJ22" s="1602"/>
      <c r="AK22" s="1605"/>
      <c r="AL22" s="1606">
        <v>1</v>
      </c>
      <c r="AM22" s="1602"/>
      <c r="AN22" s="1602"/>
      <c r="AO22" s="1602"/>
    </row>
    <row r="23" spans="1:41" ht="16.5" customHeight="1" thickBot="1">
      <c r="A23" s="1625"/>
      <c r="B23" s="1625"/>
      <c r="C23" s="1625"/>
      <c r="D23" s="1625"/>
      <c r="E23" s="1607" t="s">
        <v>313</v>
      </c>
      <c r="F23" s="1608"/>
      <c r="G23" s="1608"/>
      <c r="H23" s="1608"/>
      <c r="I23" s="1608"/>
      <c r="J23" s="1608"/>
      <c r="K23" s="1608"/>
      <c r="L23" s="1608"/>
      <c r="M23" s="1608"/>
      <c r="N23" s="1608"/>
      <c r="O23" s="1626" t="s">
        <v>1515</v>
      </c>
      <c r="P23" s="1610"/>
      <c r="Q23" s="1627"/>
      <c r="R23" s="1627"/>
      <c r="S23" s="1627"/>
      <c r="T23" s="1627">
        <v>7</v>
      </c>
      <c r="U23" s="1627"/>
      <c r="V23" s="1628"/>
      <c r="W23" s="1629">
        <v>7</v>
      </c>
      <c r="X23" s="1627"/>
      <c r="Y23" s="1630"/>
      <c r="Z23" s="1631"/>
      <c r="AA23" s="1627"/>
      <c r="AB23" s="1627"/>
      <c r="AC23" s="1627">
        <v>12</v>
      </c>
      <c r="AD23" s="1627"/>
      <c r="AE23" s="1627"/>
      <c r="AF23" s="1627">
        <v>16</v>
      </c>
      <c r="AG23" s="1627"/>
      <c r="AH23" s="1628"/>
      <c r="AI23" s="1629">
        <v>28</v>
      </c>
      <c r="AJ23" s="1627"/>
      <c r="AK23" s="1630"/>
      <c r="AL23" s="1631">
        <v>35</v>
      </c>
      <c r="AM23" s="1627"/>
      <c r="AN23" s="1627"/>
      <c r="AO23" s="1627"/>
    </row>
    <row r="24" spans="1:41" ht="16.5" customHeight="1">
      <c r="A24" s="1616" t="s">
        <v>314</v>
      </c>
      <c r="B24" s="1616"/>
      <c r="C24" s="1616"/>
      <c r="D24" s="1616"/>
      <c r="E24" s="1617" t="s">
        <v>315</v>
      </c>
      <c r="F24" s="1617"/>
      <c r="G24" s="1617"/>
      <c r="H24" s="1617"/>
      <c r="I24" s="1617"/>
      <c r="J24" s="1617"/>
      <c r="K24" s="1617"/>
      <c r="L24" s="1617"/>
      <c r="M24" s="1617"/>
      <c r="N24" s="1617"/>
      <c r="O24" s="1618" t="s">
        <v>1517</v>
      </c>
      <c r="P24" s="1619"/>
      <c r="Q24" s="1620"/>
      <c r="R24" s="1620"/>
      <c r="S24" s="1620"/>
      <c r="T24" s="1620"/>
      <c r="U24" s="1620"/>
      <c r="V24" s="1621"/>
      <c r="W24" s="1622"/>
      <c r="X24" s="1620"/>
      <c r="Y24" s="1623"/>
      <c r="Z24" s="1624"/>
      <c r="AA24" s="1620"/>
      <c r="AB24" s="1620"/>
      <c r="AC24" s="1620">
        <v>21</v>
      </c>
      <c r="AD24" s="1620"/>
      <c r="AE24" s="1620"/>
      <c r="AF24" s="1620"/>
      <c r="AG24" s="1620"/>
      <c r="AH24" s="1621"/>
      <c r="AI24" s="1622">
        <v>21</v>
      </c>
      <c r="AJ24" s="1620"/>
      <c r="AK24" s="1623"/>
      <c r="AL24" s="1624">
        <v>21</v>
      </c>
      <c r="AM24" s="1620"/>
      <c r="AN24" s="1620"/>
      <c r="AO24" s="1620"/>
    </row>
    <row r="25" spans="1:41" ht="16.5" customHeight="1">
      <c r="A25" s="1581"/>
      <c r="B25" s="1581"/>
      <c r="C25" s="1581"/>
      <c r="D25" s="1581"/>
      <c r="E25" s="1632" t="s">
        <v>316</v>
      </c>
      <c r="F25" s="1632"/>
      <c r="G25" s="1632"/>
      <c r="H25" s="1632"/>
      <c r="I25" s="1632"/>
      <c r="J25" s="1632"/>
      <c r="K25" s="1632"/>
      <c r="L25" s="1632"/>
      <c r="M25" s="1632"/>
      <c r="N25" s="1632"/>
      <c r="O25" s="1592" t="s">
        <v>1519</v>
      </c>
      <c r="P25" s="1593"/>
      <c r="Q25" s="1594"/>
      <c r="R25" s="1594"/>
      <c r="S25" s="1594"/>
      <c r="T25" s="1594"/>
      <c r="U25" s="1594"/>
      <c r="V25" s="1595"/>
      <c r="W25" s="1596"/>
      <c r="X25" s="1594"/>
      <c r="Y25" s="1597"/>
      <c r="Z25" s="1598"/>
      <c r="AA25" s="1594"/>
      <c r="AB25" s="1594"/>
      <c r="AC25" s="1594">
        <v>17</v>
      </c>
      <c r="AD25" s="1594"/>
      <c r="AE25" s="1594"/>
      <c r="AF25" s="1594"/>
      <c r="AG25" s="1594"/>
      <c r="AH25" s="1595"/>
      <c r="AI25" s="1596">
        <v>17</v>
      </c>
      <c r="AJ25" s="1594"/>
      <c r="AK25" s="1597"/>
      <c r="AL25" s="1598">
        <v>17</v>
      </c>
      <c r="AM25" s="1594"/>
      <c r="AN25" s="1594"/>
      <c r="AO25" s="1594"/>
    </row>
    <row r="26" spans="1:41" ht="16.5" customHeight="1">
      <c r="A26" s="1581"/>
      <c r="B26" s="1581"/>
      <c r="C26" s="1581"/>
      <c r="D26" s="1581"/>
      <c r="E26" s="1632" t="s">
        <v>317</v>
      </c>
      <c r="F26" s="1632"/>
      <c r="G26" s="1632"/>
      <c r="H26" s="1632"/>
      <c r="I26" s="1632"/>
      <c r="J26" s="1632"/>
      <c r="K26" s="1632"/>
      <c r="L26" s="1632"/>
      <c r="M26" s="1632"/>
      <c r="N26" s="1632"/>
      <c r="O26" s="1592" t="s">
        <v>1521</v>
      </c>
      <c r="P26" s="1593"/>
      <c r="Q26" s="1594"/>
      <c r="R26" s="1594"/>
      <c r="S26" s="1594"/>
      <c r="T26" s="1594"/>
      <c r="U26" s="1594"/>
      <c r="V26" s="1595"/>
      <c r="W26" s="1596"/>
      <c r="X26" s="1594"/>
      <c r="Y26" s="1597"/>
      <c r="Z26" s="1598"/>
      <c r="AA26" s="1594"/>
      <c r="AB26" s="1594"/>
      <c r="AC26" s="1594">
        <v>4</v>
      </c>
      <c r="AD26" s="1594"/>
      <c r="AE26" s="1594"/>
      <c r="AF26" s="1594"/>
      <c r="AG26" s="1594"/>
      <c r="AH26" s="1595"/>
      <c r="AI26" s="1596">
        <v>4</v>
      </c>
      <c r="AJ26" s="1594"/>
      <c r="AK26" s="1597"/>
      <c r="AL26" s="1598">
        <v>4</v>
      </c>
      <c r="AM26" s="1594"/>
      <c r="AN26" s="1594"/>
      <c r="AO26" s="1594"/>
    </row>
    <row r="27" spans="1:41" ht="16.5" customHeight="1">
      <c r="A27" s="1581"/>
      <c r="B27" s="1581"/>
      <c r="C27" s="1581"/>
      <c r="D27" s="1581"/>
      <c r="E27" s="1632" t="s">
        <v>318</v>
      </c>
      <c r="F27" s="1632"/>
      <c r="G27" s="1632"/>
      <c r="H27" s="1632"/>
      <c r="I27" s="1632"/>
      <c r="J27" s="1632"/>
      <c r="K27" s="1632"/>
      <c r="L27" s="1632"/>
      <c r="M27" s="1632"/>
      <c r="N27" s="1632"/>
      <c r="O27" s="1592" t="s">
        <v>1581</v>
      </c>
      <c r="P27" s="1593"/>
      <c r="Q27" s="1594"/>
      <c r="R27" s="1594"/>
      <c r="S27" s="1594"/>
      <c r="T27" s="1594"/>
      <c r="U27" s="1594"/>
      <c r="V27" s="1595"/>
      <c r="W27" s="1596"/>
      <c r="X27" s="1594"/>
      <c r="Y27" s="1597"/>
      <c r="Z27" s="1598"/>
      <c r="AA27" s="1594"/>
      <c r="AB27" s="1594"/>
      <c r="AC27" s="1594"/>
      <c r="AD27" s="1594"/>
      <c r="AE27" s="1594"/>
      <c r="AF27" s="1594"/>
      <c r="AG27" s="1594"/>
      <c r="AH27" s="1595"/>
      <c r="AI27" s="1596"/>
      <c r="AJ27" s="1594"/>
      <c r="AK27" s="1597"/>
      <c r="AL27" s="1598"/>
      <c r="AM27" s="1594"/>
      <c r="AN27" s="1594"/>
      <c r="AO27" s="1594"/>
    </row>
    <row r="28" spans="1:41" ht="16.5" customHeight="1">
      <c r="A28" s="1581"/>
      <c r="B28" s="1581"/>
      <c r="C28" s="1581"/>
      <c r="D28" s="1581"/>
      <c r="E28" s="1581" t="s">
        <v>319</v>
      </c>
      <c r="F28" s="1581"/>
      <c r="G28" s="1581"/>
      <c r="H28" s="1581"/>
      <c r="I28" s="1581"/>
      <c r="J28" s="1581"/>
      <c r="K28" s="1581"/>
      <c r="L28" s="1581"/>
      <c r="M28" s="1581"/>
      <c r="N28" s="1581"/>
      <c r="O28" s="1592" t="s">
        <v>1583</v>
      </c>
      <c r="P28" s="1593"/>
      <c r="Q28" s="1594"/>
      <c r="R28" s="1594"/>
      <c r="S28" s="1594"/>
      <c r="T28" s="1594"/>
      <c r="U28" s="1594"/>
      <c r="V28" s="1595"/>
      <c r="W28" s="1596"/>
      <c r="X28" s="1594"/>
      <c r="Y28" s="1597"/>
      <c r="Z28" s="1598"/>
      <c r="AA28" s="1594"/>
      <c r="AB28" s="1594"/>
      <c r="AC28" s="1594"/>
      <c r="AD28" s="1594"/>
      <c r="AE28" s="1594"/>
      <c r="AF28" s="1594"/>
      <c r="AG28" s="1594"/>
      <c r="AH28" s="1595"/>
      <c r="AI28" s="1596"/>
      <c r="AJ28" s="1594"/>
      <c r="AK28" s="1597"/>
      <c r="AL28" s="1598"/>
      <c r="AM28" s="1594"/>
      <c r="AN28" s="1594"/>
      <c r="AO28" s="1594"/>
    </row>
    <row r="29" spans="1:41" ht="16.5" customHeight="1">
      <c r="A29" s="1581"/>
      <c r="B29" s="1581"/>
      <c r="C29" s="1581"/>
      <c r="D29" s="1581"/>
      <c r="E29" s="1581" t="s">
        <v>320</v>
      </c>
      <c r="F29" s="1581"/>
      <c r="G29" s="1581"/>
      <c r="H29" s="1581"/>
      <c r="I29" s="1581"/>
      <c r="J29" s="1581"/>
      <c r="K29" s="1581"/>
      <c r="L29" s="1581"/>
      <c r="M29" s="1581"/>
      <c r="N29" s="1581"/>
      <c r="O29" s="1592" t="s">
        <v>1585</v>
      </c>
      <c r="P29" s="1593"/>
      <c r="Q29" s="1594"/>
      <c r="R29" s="1594"/>
      <c r="S29" s="1594"/>
      <c r="T29" s="1594"/>
      <c r="U29" s="1594"/>
      <c r="V29" s="1595"/>
      <c r="W29" s="1596"/>
      <c r="X29" s="1594"/>
      <c r="Y29" s="1597"/>
      <c r="Z29" s="1598"/>
      <c r="AA29" s="1594"/>
      <c r="AB29" s="1594"/>
      <c r="AC29" s="1594">
        <v>1</v>
      </c>
      <c r="AD29" s="1594"/>
      <c r="AE29" s="1594"/>
      <c r="AF29" s="1594"/>
      <c r="AG29" s="1594"/>
      <c r="AH29" s="1595"/>
      <c r="AI29" s="1596">
        <v>1</v>
      </c>
      <c r="AJ29" s="1594"/>
      <c r="AK29" s="1597"/>
      <c r="AL29" s="1598">
        <v>1</v>
      </c>
      <c r="AM29" s="1594"/>
      <c r="AN29" s="1594"/>
      <c r="AO29" s="1594"/>
    </row>
    <row r="30" spans="1:41" ht="16.5" customHeight="1">
      <c r="A30" s="1581"/>
      <c r="B30" s="1581"/>
      <c r="C30" s="1581"/>
      <c r="D30" s="1581"/>
      <c r="E30" s="1581" t="s">
        <v>321</v>
      </c>
      <c r="F30" s="1581"/>
      <c r="G30" s="1581"/>
      <c r="H30" s="1581"/>
      <c r="I30" s="1581"/>
      <c r="J30" s="1581"/>
      <c r="K30" s="1581"/>
      <c r="L30" s="1581"/>
      <c r="M30" s="1581"/>
      <c r="N30" s="1581"/>
      <c r="O30" s="1592" t="s">
        <v>1587</v>
      </c>
      <c r="P30" s="1593"/>
      <c r="Q30" s="1594"/>
      <c r="R30" s="1594"/>
      <c r="S30" s="1594"/>
      <c r="T30" s="1594"/>
      <c r="U30" s="1594"/>
      <c r="V30" s="1595"/>
      <c r="W30" s="1596"/>
      <c r="X30" s="1594"/>
      <c r="Y30" s="1597"/>
      <c r="Z30" s="1598"/>
      <c r="AA30" s="1594"/>
      <c r="AB30" s="1594"/>
      <c r="AC30" s="1594">
        <v>1</v>
      </c>
      <c r="AD30" s="1594"/>
      <c r="AE30" s="1594"/>
      <c r="AF30" s="1594"/>
      <c r="AG30" s="1594"/>
      <c r="AH30" s="1595"/>
      <c r="AI30" s="1596">
        <v>1</v>
      </c>
      <c r="AJ30" s="1594"/>
      <c r="AK30" s="1597"/>
      <c r="AL30" s="1598">
        <v>1</v>
      </c>
      <c r="AM30" s="1594"/>
      <c r="AN30" s="1594"/>
      <c r="AO30" s="1594"/>
    </row>
    <row r="31" spans="1:41" ht="16.5" customHeight="1">
      <c r="A31" s="1581"/>
      <c r="B31" s="1581"/>
      <c r="C31" s="1581"/>
      <c r="D31" s="1581"/>
      <c r="E31" s="1581" t="s">
        <v>322</v>
      </c>
      <c r="F31" s="1581"/>
      <c r="G31" s="1581"/>
      <c r="H31" s="1581"/>
      <c r="I31" s="1581"/>
      <c r="J31" s="1581"/>
      <c r="K31" s="1581"/>
      <c r="L31" s="1581"/>
      <c r="M31" s="1581"/>
      <c r="N31" s="1581"/>
      <c r="O31" s="1592" t="s">
        <v>1589</v>
      </c>
      <c r="P31" s="1593"/>
      <c r="Q31" s="1594"/>
      <c r="R31" s="1594"/>
      <c r="S31" s="1594"/>
      <c r="T31" s="1594"/>
      <c r="U31" s="1594"/>
      <c r="V31" s="1595"/>
      <c r="W31" s="1596"/>
      <c r="X31" s="1594"/>
      <c r="Y31" s="1597"/>
      <c r="Z31" s="1598"/>
      <c r="AA31" s="1594"/>
      <c r="AB31" s="1594"/>
      <c r="AC31" s="1594"/>
      <c r="AD31" s="1594"/>
      <c r="AE31" s="1594"/>
      <c r="AF31" s="1594"/>
      <c r="AG31" s="1594"/>
      <c r="AH31" s="1595"/>
      <c r="AI31" s="1596"/>
      <c r="AJ31" s="1594"/>
      <c r="AK31" s="1597"/>
      <c r="AL31" s="1598"/>
      <c r="AM31" s="1594"/>
      <c r="AN31" s="1594"/>
      <c r="AO31" s="1594"/>
    </row>
    <row r="32" spans="1:41" ht="16.5" customHeight="1">
      <c r="A32" s="1581"/>
      <c r="B32" s="1581"/>
      <c r="C32" s="1581"/>
      <c r="D32" s="1581"/>
      <c r="E32" s="1581" t="s">
        <v>323</v>
      </c>
      <c r="F32" s="1581"/>
      <c r="G32" s="1581"/>
      <c r="H32" s="1581"/>
      <c r="I32" s="1581"/>
      <c r="J32" s="1581"/>
      <c r="K32" s="1581"/>
      <c r="L32" s="1581"/>
      <c r="M32" s="1581"/>
      <c r="N32" s="1581"/>
      <c r="O32" s="1592" t="s">
        <v>1591</v>
      </c>
      <c r="P32" s="1593"/>
      <c r="Q32" s="1594"/>
      <c r="R32" s="1594"/>
      <c r="S32" s="1594"/>
      <c r="T32" s="1594"/>
      <c r="U32" s="1594"/>
      <c r="V32" s="1595"/>
      <c r="W32" s="1596"/>
      <c r="X32" s="1594"/>
      <c r="Y32" s="1597"/>
      <c r="Z32" s="1598">
        <v>3</v>
      </c>
      <c r="AA32" s="1594"/>
      <c r="AB32" s="1594"/>
      <c r="AC32" s="1594"/>
      <c r="AD32" s="1594"/>
      <c r="AE32" s="1594"/>
      <c r="AF32" s="1594"/>
      <c r="AG32" s="1594"/>
      <c r="AH32" s="1595"/>
      <c r="AI32" s="1596">
        <v>3</v>
      </c>
      <c r="AJ32" s="1594"/>
      <c r="AK32" s="1597"/>
      <c r="AL32" s="1598">
        <v>3</v>
      </c>
      <c r="AM32" s="1594"/>
      <c r="AN32" s="1594"/>
      <c r="AO32" s="1594"/>
    </row>
    <row r="33" spans="1:41" ht="16.5" customHeight="1">
      <c r="A33" s="1581"/>
      <c r="B33" s="1581"/>
      <c r="C33" s="1581"/>
      <c r="D33" s="1581"/>
      <c r="E33" s="1581" t="s">
        <v>324</v>
      </c>
      <c r="F33" s="1581"/>
      <c r="G33" s="1581"/>
      <c r="H33" s="1581"/>
      <c r="I33" s="1581"/>
      <c r="J33" s="1581"/>
      <c r="K33" s="1581"/>
      <c r="L33" s="1581"/>
      <c r="M33" s="1581"/>
      <c r="N33" s="1581"/>
      <c r="O33" s="1592" t="s">
        <v>1594</v>
      </c>
      <c r="P33" s="1593"/>
      <c r="Q33" s="1594"/>
      <c r="R33" s="1594"/>
      <c r="S33" s="1594"/>
      <c r="T33" s="1594"/>
      <c r="U33" s="1594"/>
      <c r="V33" s="1595"/>
      <c r="W33" s="1596"/>
      <c r="X33" s="1594"/>
      <c r="Y33" s="1597"/>
      <c r="Z33" s="1598"/>
      <c r="AA33" s="1594"/>
      <c r="AB33" s="1594"/>
      <c r="AC33" s="1594"/>
      <c r="AD33" s="1594"/>
      <c r="AE33" s="1594"/>
      <c r="AF33" s="1594"/>
      <c r="AG33" s="1594"/>
      <c r="AH33" s="1595"/>
      <c r="AI33" s="1596"/>
      <c r="AJ33" s="1594"/>
      <c r="AK33" s="1597"/>
      <c r="AL33" s="1598"/>
      <c r="AM33" s="1594"/>
      <c r="AN33" s="1594"/>
      <c r="AO33" s="1594"/>
    </row>
    <row r="34" spans="1:41" ht="16.5" customHeight="1">
      <c r="A34" s="1581"/>
      <c r="B34" s="1581"/>
      <c r="C34" s="1581"/>
      <c r="D34" s="1581"/>
      <c r="E34" s="1581" t="s">
        <v>325</v>
      </c>
      <c r="F34" s="1581"/>
      <c r="G34" s="1581"/>
      <c r="H34" s="1581"/>
      <c r="I34" s="1581"/>
      <c r="J34" s="1581"/>
      <c r="K34" s="1581"/>
      <c r="L34" s="1581"/>
      <c r="M34" s="1581"/>
      <c r="N34" s="1581"/>
      <c r="O34" s="1592" t="s">
        <v>1596</v>
      </c>
      <c r="P34" s="1593"/>
      <c r="Q34" s="1594"/>
      <c r="R34" s="1594"/>
      <c r="S34" s="1594"/>
      <c r="T34" s="1594"/>
      <c r="U34" s="1594"/>
      <c r="V34" s="1595"/>
      <c r="W34" s="1596"/>
      <c r="X34" s="1594"/>
      <c r="Y34" s="1597"/>
      <c r="Z34" s="1598">
        <v>1</v>
      </c>
      <c r="AA34" s="1594"/>
      <c r="AB34" s="1594"/>
      <c r="AC34" s="1594"/>
      <c r="AD34" s="1594"/>
      <c r="AE34" s="1594"/>
      <c r="AF34" s="1594"/>
      <c r="AG34" s="1594"/>
      <c r="AH34" s="1595"/>
      <c r="AI34" s="1596">
        <v>1</v>
      </c>
      <c r="AJ34" s="1594"/>
      <c r="AK34" s="1597"/>
      <c r="AL34" s="1598">
        <v>1</v>
      </c>
      <c r="AM34" s="1594"/>
      <c r="AN34" s="1594"/>
      <c r="AO34" s="1594"/>
    </row>
    <row r="35" spans="1:41" ht="16.5" customHeight="1" thickBot="1">
      <c r="A35" s="1581"/>
      <c r="B35" s="1581"/>
      <c r="C35" s="1581"/>
      <c r="D35" s="1581"/>
      <c r="E35" s="1599" t="s">
        <v>312</v>
      </c>
      <c r="F35" s="1599"/>
      <c r="G35" s="1599"/>
      <c r="H35" s="1599"/>
      <c r="I35" s="1599"/>
      <c r="J35" s="1599"/>
      <c r="K35" s="1599"/>
      <c r="L35" s="1599"/>
      <c r="M35" s="1599"/>
      <c r="N35" s="1599"/>
      <c r="O35" s="1600" t="s">
        <v>1598</v>
      </c>
      <c r="P35" s="1601"/>
      <c r="Q35" s="1602"/>
      <c r="R35" s="1602"/>
      <c r="S35" s="1602"/>
      <c r="T35" s="1602"/>
      <c r="U35" s="1602"/>
      <c r="V35" s="1603"/>
      <c r="W35" s="1604"/>
      <c r="X35" s="1602"/>
      <c r="Y35" s="1605"/>
      <c r="Z35" s="1606"/>
      <c r="AA35" s="1602"/>
      <c r="AB35" s="1602"/>
      <c r="AC35" s="1602"/>
      <c r="AD35" s="1602"/>
      <c r="AE35" s="1602"/>
      <c r="AF35" s="1602"/>
      <c r="AG35" s="1602"/>
      <c r="AH35" s="1603"/>
      <c r="AI35" s="1604"/>
      <c r="AJ35" s="1602"/>
      <c r="AK35" s="1605"/>
      <c r="AL35" s="1606"/>
      <c r="AM35" s="1602"/>
      <c r="AN35" s="1602"/>
      <c r="AO35" s="1602"/>
    </row>
    <row r="36" spans="1:41" ht="16.5" customHeight="1" thickBot="1">
      <c r="A36" s="1625"/>
      <c r="B36" s="1625"/>
      <c r="C36" s="1625"/>
      <c r="D36" s="1625"/>
      <c r="E36" s="1607" t="s">
        <v>326</v>
      </c>
      <c r="F36" s="1607"/>
      <c r="G36" s="1607"/>
      <c r="H36" s="1607"/>
      <c r="I36" s="1607"/>
      <c r="J36" s="1607"/>
      <c r="K36" s="1607"/>
      <c r="L36" s="1607"/>
      <c r="M36" s="1607"/>
      <c r="N36" s="1607"/>
      <c r="O36" s="1626" t="s">
        <v>1600</v>
      </c>
      <c r="P36" s="1610"/>
      <c r="Q36" s="1611"/>
      <c r="R36" s="1611"/>
      <c r="S36" s="1611"/>
      <c r="T36" s="1611"/>
      <c r="U36" s="1611"/>
      <c r="V36" s="1612"/>
      <c r="W36" s="1613"/>
      <c r="X36" s="1611"/>
      <c r="Y36" s="1614"/>
      <c r="Z36" s="1615">
        <v>4</v>
      </c>
      <c r="AA36" s="1611"/>
      <c r="AB36" s="1611"/>
      <c r="AC36" s="1611">
        <v>23</v>
      </c>
      <c r="AD36" s="1611"/>
      <c r="AE36" s="1611"/>
      <c r="AF36" s="1611"/>
      <c r="AG36" s="1611"/>
      <c r="AH36" s="1612"/>
      <c r="AI36" s="1613">
        <v>27</v>
      </c>
      <c r="AJ36" s="1611"/>
      <c r="AK36" s="1614"/>
      <c r="AL36" s="1615">
        <v>27</v>
      </c>
      <c r="AM36" s="1611"/>
      <c r="AN36" s="1611"/>
      <c r="AO36" s="1611"/>
    </row>
    <row r="37" spans="1:41" ht="21" customHeight="1" thickBot="1">
      <c r="A37" s="1633" t="s">
        <v>327</v>
      </c>
      <c r="B37" s="1634"/>
      <c r="C37" s="1634"/>
      <c r="D37" s="1634"/>
      <c r="E37" s="1634"/>
      <c r="F37" s="1634"/>
      <c r="G37" s="1634"/>
      <c r="H37" s="1634"/>
      <c r="I37" s="1634"/>
      <c r="J37" s="1634"/>
      <c r="K37" s="1634"/>
      <c r="L37" s="1634"/>
      <c r="M37" s="1634"/>
      <c r="N37" s="1635"/>
      <c r="O37" s="1626" t="s">
        <v>1602</v>
      </c>
      <c r="P37" s="1610"/>
      <c r="Q37" s="1636"/>
      <c r="R37" s="1636"/>
      <c r="S37" s="1636"/>
      <c r="T37" s="1636">
        <v>20</v>
      </c>
      <c r="U37" s="1636"/>
      <c r="V37" s="1637"/>
      <c r="W37" s="1638">
        <v>20</v>
      </c>
      <c r="X37" s="1636"/>
      <c r="Y37" s="1639"/>
      <c r="Z37" s="1640">
        <v>4</v>
      </c>
      <c r="AA37" s="1636"/>
      <c r="AB37" s="1636"/>
      <c r="AC37" s="1636">
        <v>94</v>
      </c>
      <c r="AD37" s="1636"/>
      <c r="AE37" s="1636"/>
      <c r="AF37" s="1636">
        <v>82</v>
      </c>
      <c r="AG37" s="1636"/>
      <c r="AH37" s="1637"/>
      <c r="AI37" s="1638">
        <v>180</v>
      </c>
      <c r="AJ37" s="1636"/>
      <c r="AK37" s="1639"/>
      <c r="AL37" s="1640">
        <v>200</v>
      </c>
      <c r="AM37" s="1636"/>
      <c r="AN37" s="1636"/>
      <c r="AO37" s="1636"/>
    </row>
    <row r="38" spans="1:41" ht="16.5" customHeight="1">
      <c r="A38" s="1641"/>
      <c r="B38" s="1642" t="s">
        <v>328</v>
      </c>
      <c r="C38" s="1642"/>
      <c r="D38" s="1642"/>
      <c r="E38" s="1642"/>
      <c r="F38" s="1642"/>
      <c r="G38" s="1642"/>
      <c r="H38" s="1642"/>
      <c r="I38" s="1642"/>
      <c r="J38" s="1642"/>
      <c r="K38" s="1642"/>
      <c r="L38" s="1642"/>
      <c r="M38" s="1642"/>
      <c r="N38" s="1643"/>
      <c r="O38" s="1618" t="s">
        <v>1604</v>
      </c>
      <c r="P38" s="1619"/>
      <c r="Q38" s="1644" t="s">
        <v>329</v>
      </c>
      <c r="R38" s="1644"/>
      <c r="S38" s="1644"/>
      <c r="T38" s="1644" t="s">
        <v>329</v>
      </c>
      <c r="U38" s="1644"/>
      <c r="V38" s="1645"/>
      <c r="W38" s="1646" t="s">
        <v>329</v>
      </c>
      <c r="X38" s="1644"/>
      <c r="Y38" s="1647"/>
      <c r="Z38" s="1648" t="s">
        <v>329</v>
      </c>
      <c r="AA38" s="1644"/>
      <c r="AB38" s="1644"/>
      <c r="AC38" s="1644" t="s">
        <v>329</v>
      </c>
      <c r="AD38" s="1644"/>
      <c r="AE38" s="1644"/>
      <c r="AF38" s="1644" t="s">
        <v>329</v>
      </c>
      <c r="AG38" s="1644"/>
      <c r="AH38" s="1645"/>
      <c r="AI38" s="1646" t="s">
        <v>329</v>
      </c>
      <c r="AJ38" s="1644"/>
      <c r="AK38" s="1647"/>
      <c r="AL38" s="1648" t="s">
        <v>329</v>
      </c>
      <c r="AM38" s="1644"/>
      <c r="AN38" s="1644"/>
      <c r="AO38" s="1644"/>
    </row>
    <row r="39" spans="1:41" ht="16.5" customHeight="1">
      <c r="A39" s="1649"/>
      <c r="B39" s="1650"/>
      <c r="C39" s="1651" t="s">
        <v>330</v>
      </c>
      <c r="D39" s="1651"/>
      <c r="E39" s="1651"/>
      <c r="F39" s="1651"/>
      <c r="G39" s="1651"/>
      <c r="H39" s="1651"/>
      <c r="I39" s="1651"/>
      <c r="J39" s="1651"/>
      <c r="K39" s="1651"/>
      <c r="L39" s="1651"/>
      <c r="M39" s="1651"/>
      <c r="N39" s="1652"/>
      <c r="O39" s="1592" t="s">
        <v>1606</v>
      </c>
      <c r="P39" s="1593"/>
      <c r="Q39" s="1594"/>
      <c r="R39" s="1594"/>
      <c r="S39" s="1594"/>
      <c r="T39" s="1594">
        <v>20</v>
      </c>
      <c r="U39" s="1594"/>
      <c r="V39" s="1595"/>
      <c r="W39" s="1596">
        <v>20</v>
      </c>
      <c r="X39" s="1594"/>
      <c r="Y39" s="1597"/>
      <c r="Z39" s="1598"/>
      <c r="AA39" s="1594"/>
      <c r="AB39" s="1594"/>
      <c r="AC39" s="1594">
        <v>92</v>
      </c>
      <c r="AD39" s="1594"/>
      <c r="AE39" s="1594"/>
      <c r="AF39" s="1594">
        <v>82</v>
      </c>
      <c r="AG39" s="1594"/>
      <c r="AH39" s="1595"/>
      <c r="AI39" s="1596">
        <v>174</v>
      </c>
      <c r="AJ39" s="1594"/>
      <c r="AK39" s="1597"/>
      <c r="AL39" s="1598">
        <v>194</v>
      </c>
      <c r="AM39" s="1594"/>
      <c r="AN39" s="1594"/>
      <c r="AO39" s="1594"/>
    </row>
    <row r="40" spans="1:41" ht="16.5" customHeight="1">
      <c r="A40" s="1649"/>
      <c r="B40" s="1650"/>
      <c r="C40" s="1650"/>
      <c r="D40" s="1651" t="s">
        <v>331</v>
      </c>
      <c r="E40" s="1651"/>
      <c r="F40" s="1651"/>
      <c r="G40" s="1651"/>
      <c r="H40" s="1651"/>
      <c r="I40" s="1651"/>
      <c r="J40" s="1651"/>
      <c r="K40" s="1651"/>
      <c r="L40" s="1651"/>
      <c r="M40" s="1651"/>
      <c r="N40" s="1652"/>
      <c r="O40" s="1592" t="s">
        <v>1608</v>
      </c>
      <c r="P40" s="1593"/>
      <c r="Q40" s="1594"/>
      <c r="R40" s="1594"/>
      <c r="S40" s="1594"/>
      <c r="T40" s="1594">
        <v>13</v>
      </c>
      <c r="U40" s="1594"/>
      <c r="V40" s="1595"/>
      <c r="W40" s="1596">
        <v>13</v>
      </c>
      <c r="X40" s="1594"/>
      <c r="Y40" s="1597"/>
      <c r="Z40" s="1598"/>
      <c r="AA40" s="1594"/>
      <c r="AB40" s="1594"/>
      <c r="AC40" s="1594">
        <v>59</v>
      </c>
      <c r="AD40" s="1594"/>
      <c r="AE40" s="1594"/>
      <c r="AF40" s="1594">
        <v>66</v>
      </c>
      <c r="AG40" s="1594"/>
      <c r="AH40" s="1595"/>
      <c r="AI40" s="1596">
        <v>125</v>
      </c>
      <c r="AJ40" s="1594"/>
      <c r="AK40" s="1597"/>
      <c r="AL40" s="1598">
        <v>138</v>
      </c>
      <c r="AM40" s="1594"/>
      <c r="AN40" s="1594"/>
      <c r="AO40" s="1594"/>
    </row>
    <row r="41" spans="1:41" ht="16.5" customHeight="1">
      <c r="A41" s="1649"/>
      <c r="B41" s="1650"/>
      <c r="C41" s="1650"/>
      <c r="D41" s="1651" t="s">
        <v>332</v>
      </c>
      <c r="E41" s="1651"/>
      <c r="F41" s="1651"/>
      <c r="G41" s="1651"/>
      <c r="H41" s="1651"/>
      <c r="I41" s="1651"/>
      <c r="J41" s="1651"/>
      <c r="K41" s="1651"/>
      <c r="L41" s="1651"/>
      <c r="M41" s="1651"/>
      <c r="N41" s="1652"/>
      <c r="O41" s="1592" t="s">
        <v>1610</v>
      </c>
      <c r="P41" s="1593"/>
      <c r="Q41" s="1594"/>
      <c r="R41" s="1594"/>
      <c r="S41" s="1594"/>
      <c r="T41" s="1594">
        <v>7</v>
      </c>
      <c r="U41" s="1594"/>
      <c r="V41" s="1595"/>
      <c r="W41" s="1596">
        <v>7</v>
      </c>
      <c r="X41" s="1594"/>
      <c r="Y41" s="1597"/>
      <c r="Z41" s="1598"/>
      <c r="AA41" s="1594"/>
      <c r="AB41" s="1594"/>
      <c r="AC41" s="1594">
        <v>12</v>
      </c>
      <c r="AD41" s="1594"/>
      <c r="AE41" s="1594"/>
      <c r="AF41" s="1594">
        <v>16</v>
      </c>
      <c r="AG41" s="1594"/>
      <c r="AH41" s="1595"/>
      <c r="AI41" s="1596">
        <v>28</v>
      </c>
      <c r="AJ41" s="1594"/>
      <c r="AK41" s="1597"/>
      <c r="AL41" s="1598">
        <v>35</v>
      </c>
      <c r="AM41" s="1594"/>
      <c r="AN41" s="1594"/>
      <c r="AO41" s="1594"/>
    </row>
    <row r="42" spans="1:41" ht="16.5" customHeight="1">
      <c r="A42" s="1649"/>
      <c r="B42" s="1650"/>
      <c r="C42" s="1650"/>
      <c r="D42" s="1651" t="s">
        <v>333</v>
      </c>
      <c r="E42" s="1651"/>
      <c r="F42" s="1651"/>
      <c r="G42" s="1651"/>
      <c r="H42" s="1651"/>
      <c r="I42" s="1651"/>
      <c r="J42" s="1651"/>
      <c r="K42" s="1651"/>
      <c r="L42" s="1651"/>
      <c r="M42" s="1651"/>
      <c r="N42" s="1652"/>
      <c r="O42" s="1592" t="s">
        <v>1612</v>
      </c>
      <c r="P42" s="1593"/>
      <c r="Q42" s="1594"/>
      <c r="R42" s="1594"/>
      <c r="S42" s="1594"/>
      <c r="T42" s="1594"/>
      <c r="U42" s="1594"/>
      <c r="V42" s="1595"/>
      <c r="W42" s="1596"/>
      <c r="X42" s="1594"/>
      <c r="Y42" s="1597"/>
      <c r="Z42" s="1598"/>
      <c r="AA42" s="1594"/>
      <c r="AB42" s="1594"/>
      <c r="AC42" s="1594">
        <v>21</v>
      </c>
      <c r="AD42" s="1594"/>
      <c r="AE42" s="1594"/>
      <c r="AF42" s="1594"/>
      <c r="AG42" s="1594"/>
      <c r="AH42" s="1595"/>
      <c r="AI42" s="1596">
        <v>21</v>
      </c>
      <c r="AJ42" s="1594"/>
      <c r="AK42" s="1597"/>
      <c r="AL42" s="1598">
        <v>21</v>
      </c>
      <c r="AM42" s="1594"/>
      <c r="AN42" s="1594"/>
      <c r="AO42" s="1594"/>
    </row>
    <row r="43" spans="1:41" ht="16.5" customHeight="1">
      <c r="A43" s="1649"/>
      <c r="B43" s="1650"/>
      <c r="C43" s="1653" t="s">
        <v>334</v>
      </c>
      <c r="D43" s="1653"/>
      <c r="E43" s="1653"/>
      <c r="F43" s="1653"/>
      <c r="G43" s="1653"/>
      <c r="H43" s="1653"/>
      <c r="I43" s="1653"/>
      <c r="J43" s="1653"/>
      <c r="K43" s="1653"/>
      <c r="L43" s="1653"/>
      <c r="M43" s="1653"/>
      <c r="N43" s="1654"/>
      <c r="O43" s="1592" t="s">
        <v>1614</v>
      </c>
      <c r="P43" s="1593"/>
      <c r="Q43" s="1594"/>
      <c r="R43" s="1594"/>
      <c r="S43" s="1594"/>
      <c r="T43" s="1594"/>
      <c r="U43" s="1594"/>
      <c r="V43" s="1595"/>
      <c r="W43" s="1596"/>
      <c r="X43" s="1594"/>
      <c r="Y43" s="1597"/>
      <c r="Z43" s="1598"/>
      <c r="AA43" s="1594"/>
      <c r="AB43" s="1594"/>
      <c r="AC43" s="1594"/>
      <c r="AD43" s="1594"/>
      <c r="AE43" s="1594"/>
      <c r="AF43" s="1594"/>
      <c r="AG43" s="1594"/>
      <c r="AH43" s="1595"/>
      <c r="AI43" s="1596"/>
      <c r="AJ43" s="1594"/>
      <c r="AK43" s="1597"/>
      <c r="AL43" s="1598"/>
      <c r="AM43" s="1594"/>
      <c r="AN43" s="1594"/>
      <c r="AO43" s="1594"/>
    </row>
    <row r="44" spans="1:41" ht="16.5" customHeight="1">
      <c r="A44" s="1649"/>
      <c r="B44" s="1650"/>
      <c r="C44" s="1655"/>
      <c r="D44" s="1651" t="s">
        <v>331</v>
      </c>
      <c r="E44" s="1651"/>
      <c r="F44" s="1651"/>
      <c r="G44" s="1651"/>
      <c r="H44" s="1651"/>
      <c r="I44" s="1651"/>
      <c r="J44" s="1651"/>
      <c r="K44" s="1651"/>
      <c r="L44" s="1651"/>
      <c r="M44" s="1651"/>
      <c r="N44" s="1652"/>
      <c r="O44" s="1592" t="s">
        <v>1616</v>
      </c>
      <c r="P44" s="1593"/>
      <c r="Q44" s="1594"/>
      <c r="R44" s="1594"/>
      <c r="S44" s="1594"/>
      <c r="T44" s="1594"/>
      <c r="U44" s="1594"/>
      <c r="V44" s="1595"/>
      <c r="W44" s="1596"/>
      <c r="X44" s="1594"/>
      <c r="Y44" s="1597"/>
      <c r="Z44" s="1598"/>
      <c r="AA44" s="1594"/>
      <c r="AB44" s="1594"/>
      <c r="AC44" s="1594"/>
      <c r="AD44" s="1594"/>
      <c r="AE44" s="1594"/>
      <c r="AF44" s="1594"/>
      <c r="AG44" s="1594"/>
      <c r="AH44" s="1595"/>
      <c r="AI44" s="1596"/>
      <c r="AJ44" s="1594"/>
      <c r="AK44" s="1597"/>
      <c r="AL44" s="1598"/>
      <c r="AM44" s="1594"/>
      <c r="AN44" s="1594"/>
      <c r="AO44" s="1594"/>
    </row>
    <row r="45" spans="1:41" ht="16.5" customHeight="1">
      <c r="A45" s="1649"/>
      <c r="B45" s="1650"/>
      <c r="C45" s="1655"/>
      <c r="D45" s="1651" t="s">
        <v>332</v>
      </c>
      <c r="E45" s="1651"/>
      <c r="F45" s="1651"/>
      <c r="G45" s="1651"/>
      <c r="H45" s="1651"/>
      <c r="I45" s="1651"/>
      <c r="J45" s="1651"/>
      <c r="K45" s="1651"/>
      <c r="L45" s="1651"/>
      <c r="M45" s="1651"/>
      <c r="N45" s="1652"/>
      <c r="O45" s="1592" t="s">
        <v>1618</v>
      </c>
      <c r="P45" s="1593"/>
      <c r="Q45" s="1594"/>
      <c r="R45" s="1594"/>
      <c r="S45" s="1594"/>
      <c r="T45" s="1594"/>
      <c r="U45" s="1594"/>
      <c r="V45" s="1595"/>
      <c r="W45" s="1596"/>
      <c r="X45" s="1594"/>
      <c r="Y45" s="1597"/>
      <c r="Z45" s="1598"/>
      <c r="AA45" s="1594"/>
      <c r="AB45" s="1594"/>
      <c r="AC45" s="1594"/>
      <c r="AD45" s="1594"/>
      <c r="AE45" s="1594"/>
      <c r="AF45" s="1594"/>
      <c r="AG45" s="1594"/>
      <c r="AH45" s="1595"/>
      <c r="AI45" s="1596"/>
      <c r="AJ45" s="1594"/>
      <c r="AK45" s="1597"/>
      <c r="AL45" s="1598"/>
      <c r="AM45" s="1594"/>
      <c r="AN45" s="1594"/>
      <c r="AO45" s="1594"/>
    </row>
    <row r="46" spans="1:41" ht="16.5" customHeight="1">
      <c r="A46" s="1649"/>
      <c r="B46" s="1650"/>
      <c r="C46" s="1655"/>
      <c r="D46" s="1651" t="s">
        <v>333</v>
      </c>
      <c r="E46" s="1651"/>
      <c r="F46" s="1651"/>
      <c r="G46" s="1651"/>
      <c r="H46" s="1651"/>
      <c r="I46" s="1651"/>
      <c r="J46" s="1651"/>
      <c r="K46" s="1651"/>
      <c r="L46" s="1651"/>
      <c r="M46" s="1651"/>
      <c r="N46" s="1652"/>
      <c r="O46" s="1592" t="s">
        <v>1620</v>
      </c>
      <c r="P46" s="1593"/>
      <c r="Q46" s="1594"/>
      <c r="R46" s="1594"/>
      <c r="S46" s="1594"/>
      <c r="T46" s="1594"/>
      <c r="U46" s="1594"/>
      <c r="V46" s="1595"/>
      <c r="W46" s="1596"/>
      <c r="X46" s="1594"/>
      <c r="Y46" s="1597"/>
      <c r="Z46" s="1598"/>
      <c r="AA46" s="1594"/>
      <c r="AB46" s="1594"/>
      <c r="AC46" s="1594"/>
      <c r="AD46" s="1594"/>
      <c r="AE46" s="1594"/>
      <c r="AF46" s="1594"/>
      <c r="AG46" s="1594"/>
      <c r="AH46" s="1595"/>
      <c r="AI46" s="1596"/>
      <c r="AJ46" s="1594"/>
      <c r="AK46" s="1597"/>
      <c r="AL46" s="1598"/>
      <c r="AM46" s="1594"/>
      <c r="AN46" s="1594"/>
      <c r="AO46" s="1594"/>
    </row>
    <row r="47" spans="1:41" ht="30" customHeight="1">
      <c r="A47" s="1649"/>
      <c r="B47" s="1650"/>
      <c r="C47" s="1653" t="s">
        <v>335</v>
      </c>
      <c r="D47" s="1653"/>
      <c r="E47" s="1653"/>
      <c r="F47" s="1653"/>
      <c r="G47" s="1653"/>
      <c r="H47" s="1653"/>
      <c r="I47" s="1653"/>
      <c r="J47" s="1653"/>
      <c r="K47" s="1653"/>
      <c r="L47" s="1653"/>
      <c r="M47" s="1653"/>
      <c r="N47" s="1654"/>
      <c r="O47" s="1592" t="s">
        <v>1622</v>
      </c>
      <c r="P47" s="1593"/>
      <c r="Q47" s="1594"/>
      <c r="R47" s="1594"/>
      <c r="S47" s="1594"/>
      <c r="T47" s="1594"/>
      <c r="U47" s="1594"/>
      <c r="V47" s="1595"/>
      <c r="W47" s="1596"/>
      <c r="X47" s="1594"/>
      <c r="Y47" s="1597"/>
      <c r="Z47" s="1598"/>
      <c r="AA47" s="1594"/>
      <c r="AB47" s="1594"/>
      <c r="AC47" s="1594"/>
      <c r="AD47" s="1594"/>
      <c r="AE47" s="1594"/>
      <c r="AF47" s="1594"/>
      <c r="AG47" s="1594"/>
      <c r="AH47" s="1595"/>
      <c r="AI47" s="1596"/>
      <c r="AJ47" s="1594"/>
      <c r="AK47" s="1597"/>
      <c r="AL47" s="1598"/>
      <c r="AM47" s="1594"/>
      <c r="AN47" s="1594"/>
      <c r="AO47" s="1594"/>
    </row>
    <row r="48" spans="1:41" ht="16.5" customHeight="1">
      <c r="A48" s="1649"/>
      <c r="B48" s="1650"/>
      <c r="C48" s="1655"/>
      <c r="D48" s="1651" t="s">
        <v>331</v>
      </c>
      <c r="E48" s="1651"/>
      <c r="F48" s="1651"/>
      <c r="G48" s="1651"/>
      <c r="H48" s="1651"/>
      <c r="I48" s="1651"/>
      <c r="J48" s="1651"/>
      <c r="K48" s="1651"/>
      <c r="L48" s="1651"/>
      <c r="M48" s="1651"/>
      <c r="N48" s="1652"/>
      <c r="O48" s="1592" t="s">
        <v>1624</v>
      </c>
      <c r="P48" s="1593"/>
      <c r="Q48" s="1594"/>
      <c r="R48" s="1594"/>
      <c r="S48" s="1594"/>
      <c r="T48" s="1594"/>
      <c r="U48" s="1594"/>
      <c r="V48" s="1595"/>
      <c r="W48" s="1596"/>
      <c r="X48" s="1594"/>
      <c r="Y48" s="1597"/>
      <c r="Z48" s="1598"/>
      <c r="AA48" s="1594"/>
      <c r="AB48" s="1594"/>
      <c r="AC48" s="1594"/>
      <c r="AD48" s="1594"/>
      <c r="AE48" s="1594"/>
      <c r="AF48" s="1594"/>
      <c r="AG48" s="1594"/>
      <c r="AH48" s="1595"/>
      <c r="AI48" s="1596"/>
      <c r="AJ48" s="1594"/>
      <c r="AK48" s="1597"/>
      <c r="AL48" s="1598"/>
      <c r="AM48" s="1594"/>
      <c r="AN48" s="1594"/>
      <c r="AO48" s="1594"/>
    </row>
    <row r="49" spans="1:41" ht="16.5" customHeight="1">
      <c r="A49" s="1649"/>
      <c r="B49" s="1650"/>
      <c r="C49" s="1655"/>
      <c r="D49" s="1651" t="s">
        <v>332</v>
      </c>
      <c r="E49" s="1651"/>
      <c r="F49" s="1651"/>
      <c r="G49" s="1651"/>
      <c r="H49" s="1651"/>
      <c r="I49" s="1651"/>
      <c r="J49" s="1651"/>
      <c r="K49" s="1651"/>
      <c r="L49" s="1651"/>
      <c r="M49" s="1651"/>
      <c r="N49" s="1652"/>
      <c r="O49" s="1592" t="s">
        <v>1626</v>
      </c>
      <c r="P49" s="1593"/>
      <c r="Q49" s="1594"/>
      <c r="R49" s="1594"/>
      <c r="S49" s="1594"/>
      <c r="T49" s="1594"/>
      <c r="U49" s="1594"/>
      <c r="V49" s="1595"/>
      <c r="W49" s="1596"/>
      <c r="X49" s="1594"/>
      <c r="Y49" s="1597"/>
      <c r="Z49" s="1598"/>
      <c r="AA49" s="1594"/>
      <c r="AB49" s="1594"/>
      <c r="AC49" s="1594"/>
      <c r="AD49" s="1594"/>
      <c r="AE49" s="1594"/>
      <c r="AF49" s="1594"/>
      <c r="AG49" s="1594"/>
      <c r="AH49" s="1595"/>
      <c r="AI49" s="1596"/>
      <c r="AJ49" s="1594"/>
      <c r="AK49" s="1597"/>
      <c r="AL49" s="1598"/>
      <c r="AM49" s="1594"/>
      <c r="AN49" s="1594"/>
      <c r="AO49" s="1594"/>
    </row>
    <row r="50" spans="1:41" ht="16.5" customHeight="1">
      <c r="A50" s="1649"/>
      <c r="B50" s="1650"/>
      <c r="C50" s="1655"/>
      <c r="D50" s="1651" t="s">
        <v>333</v>
      </c>
      <c r="E50" s="1651"/>
      <c r="F50" s="1651"/>
      <c r="G50" s="1651"/>
      <c r="H50" s="1651"/>
      <c r="I50" s="1651"/>
      <c r="J50" s="1651"/>
      <c r="K50" s="1651"/>
      <c r="L50" s="1651"/>
      <c r="M50" s="1651"/>
      <c r="N50" s="1652"/>
      <c r="O50" s="1592" t="s">
        <v>1628</v>
      </c>
      <c r="P50" s="1593"/>
      <c r="Q50" s="1594"/>
      <c r="R50" s="1594"/>
      <c r="S50" s="1594"/>
      <c r="T50" s="1594"/>
      <c r="U50" s="1594"/>
      <c r="V50" s="1595"/>
      <c r="W50" s="1596"/>
      <c r="X50" s="1594"/>
      <c r="Y50" s="1597"/>
      <c r="Z50" s="1598"/>
      <c r="AA50" s="1594"/>
      <c r="AB50" s="1594"/>
      <c r="AC50" s="1594"/>
      <c r="AD50" s="1594"/>
      <c r="AE50" s="1594"/>
      <c r="AF50" s="1594"/>
      <c r="AG50" s="1594"/>
      <c r="AH50" s="1595"/>
      <c r="AI50" s="1596"/>
      <c r="AJ50" s="1594"/>
      <c r="AK50" s="1597"/>
      <c r="AL50" s="1598"/>
      <c r="AM50" s="1594"/>
      <c r="AN50" s="1594"/>
      <c r="AO50" s="1594"/>
    </row>
    <row r="51" spans="1:41" ht="30" customHeight="1">
      <c r="A51" s="1649"/>
      <c r="B51" s="1650"/>
      <c r="C51" s="1653" t="s">
        <v>336</v>
      </c>
      <c r="D51" s="1653"/>
      <c r="E51" s="1653"/>
      <c r="F51" s="1653"/>
      <c r="G51" s="1653"/>
      <c r="H51" s="1653"/>
      <c r="I51" s="1653"/>
      <c r="J51" s="1653"/>
      <c r="K51" s="1653"/>
      <c r="L51" s="1653"/>
      <c r="M51" s="1653"/>
      <c r="N51" s="1654"/>
      <c r="O51" s="1592" t="s">
        <v>1630</v>
      </c>
      <c r="P51" s="1593"/>
      <c r="Q51" s="1594"/>
      <c r="R51" s="1594"/>
      <c r="S51" s="1594"/>
      <c r="T51" s="1594"/>
      <c r="U51" s="1594"/>
      <c r="V51" s="1595"/>
      <c r="W51" s="1596"/>
      <c r="X51" s="1594"/>
      <c r="Y51" s="1597"/>
      <c r="Z51" s="1598"/>
      <c r="AA51" s="1594"/>
      <c r="AB51" s="1594"/>
      <c r="AC51" s="1594"/>
      <c r="AD51" s="1594"/>
      <c r="AE51" s="1594"/>
      <c r="AF51" s="1594"/>
      <c r="AG51" s="1594"/>
      <c r="AH51" s="1595"/>
      <c r="AI51" s="1596"/>
      <c r="AJ51" s="1594"/>
      <c r="AK51" s="1597"/>
      <c r="AL51" s="1598"/>
      <c r="AM51" s="1594"/>
      <c r="AN51" s="1594"/>
      <c r="AO51" s="1594"/>
    </row>
    <row r="52" spans="1:41" ht="16.5" customHeight="1">
      <c r="A52" s="1649"/>
      <c r="B52" s="1650"/>
      <c r="C52" s="1655"/>
      <c r="D52" s="1651" t="s">
        <v>331</v>
      </c>
      <c r="E52" s="1651"/>
      <c r="F52" s="1651"/>
      <c r="G52" s="1651"/>
      <c r="H52" s="1651"/>
      <c r="I52" s="1651"/>
      <c r="J52" s="1651"/>
      <c r="K52" s="1651"/>
      <c r="L52" s="1651"/>
      <c r="M52" s="1651"/>
      <c r="N52" s="1652"/>
      <c r="O52" s="1592" t="s">
        <v>1632</v>
      </c>
      <c r="P52" s="1593"/>
      <c r="Q52" s="1594"/>
      <c r="R52" s="1594"/>
      <c r="S52" s="1594"/>
      <c r="T52" s="1594"/>
      <c r="U52" s="1594"/>
      <c r="V52" s="1595"/>
      <c r="W52" s="1596"/>
      <c r="X52" s="1594"/>
      <c r="Y52" s="1597"/>
      <c r="Z52" s="1598"/>
      <c r="AA52" s="1594"/>
      <c r="AB52" s="1594"/>
      <c r="AC52" s="1594"/>
      <c r="AD52" s="1594"/>
      <c r="AE52" s="1594"/>
      <c r="AF52" s="1594"/>
      <c r="AG52" s="1594"/>
      <c r="AH52" s="1595"/>
      <c r="AI52" s="1596"/>
      <c r="AJ52" s="1594"/>
      <c r="AK52" s="1597"/>
      <c r="AL52" s="1598"/>
      <c r="AM52" s="1594"/>
      <c r="AN52" s="1594"/>
      <c r="AO52" s="1594"/>
    </row>
    <row r="53" spans="1:41" ht="16.5" customHeight="1">
      <c r="A53" s="1649"/>
      <c r="B53" s="1650"/>
      <c r="C53" s="1655"/>
      <c r="D53" s="1651" t="s">
        <v>332</v>
      </c>
      <c r="E53" s="1651"/>
      <c r="F53" s="1651"/>
      <c r="G53" s="1651"/>
      <c r="H53" s="1651"/>
      <c r="I53" s="1651"/>
      <c r="J53" s="1651"/>
      <c r="K53" s="1651"/>
      <c r="L53" s="1651"/>
      <c r="M53" s="1651"/>
      <c r="N53" s="1652"/>
      <c r="O53" s="1592" t="s">
        <v>1634</v>
      </c>
      <c r="P53" s="1593"/>
      <c r="Q53" s="1594"/>
      <c r="R53" s="1594"/>
      <c r="S53" s="1594"/>
      <c r="T53" s="1594"/>
      <c r="U53" s="1594"/>
      <c r="V53" s="1595"/>
      <c r="W53" s="1596"/>
      <c r="X53" s="1594"/>
      <c r="Y53" s="1597"/>
      <c r="Z53" s="1598"/>
      <c r="AA53" s="1594"/>
      <c r="AB53" s="1594"/>
      <c r="AC53" s="1594"/>
      <c r="AD53" s="1594"/>
      <c r="AE53" s="1594"/>
      <c r="AF53" s="1594"/>
      <c r="AG53" s="1594"/>
      <c r="AH53" s="1595"/>
      <c r="AI53" s="1596"/>
      <c r="AJ53" s="1594"/>
      <c r="AK53" s="1597"/>
      <c r="AL53" s="1598"/>
      <c r="AM53" s="1594"/>
      <c r="AN53" s="1594"/>
      <c r="AO53" s="1594"/>
    </row>
    <row r="54" spans="1:41" ht="16.5" customHeight="1">
      <c r="A54" s="1649"/>
      <c r="B54" s="1650"/>
      <c r="C54" s="1655"/>
      <c r="D54" s="1651" t="s">
        <v>333</v>
      </c>
      <c r="E54" s="1651"/>
      <c r="F54" s="1651"/>
      <c r="G54" s="1651"/>
      <c r="H54" s="1651"/>
      <c r="I54" s="1651"/>
      <c r="J54" s="1651"/>
      <c r="K54" s="1651"/>
      <c r="L54" s="1651"/>
      <c r="M54" s="1651"/>
      <c r="N54" s="1652"/>
      <c r="O54" s="1592" t="s">
        <v>1636</v>
      </c>
      <c r="P54" s="1593"/>
      <c r="Q54" s="1594"/>
      <c r="R54" s="1594"/>
      <c r="S54" s="1594"/>
      <c r="T54" s="1594"/>
      <c r="U54" s="1594"/>
      <c r="V54" s="1595"/>
      <c r="W54" s="1596"/>
      <c r="X54" s="1594"/>
      <c r="Y54" s="1597"/>
      <c r="Z54" s="1598"/>
      <c r="AA54" s="1594"/>
      <c r="AB54" s="1594"/>
      <c r="AC54" s="1594"/>
      <c r="AD54" s="1594"/>
      <c r="AE54" s="1594"/>
      <c r="AF54" s="1594"/>
      <c r="AG54" s="1594"/>
      <c r="AH54" s="1595"/>
      <c r="AI54" s="1596"/>
      <c r="AJ54" s="1594"/>
      <c r="AK54" s="1597"/>
      <c r="AL54" s="1598"/>
      <c r="AM54" s="1594"/>
      <c r="AN54" s="1594"/>
      <c r="AO54" s="1594"/>
    </row>
    <row r="55" spans="1:41" ht="16.5" customHeight="1">
      <c r="A55" s="1649"/>
      <c r="B55" s="1650"/>
      <c r="C55" s="1653" t="s">
        <v>337</v>
      </c>
      <c r="D55" s="1653"/>
      <c r="E55" s="1653"/>
      <c r="F55" s="1653"/>
      <c r="G55" s="1653"/>
      <c r="H55" s="1653"/>
      <c r="I55" s="1653"/>
      <c r="J55" s="1653"/>
      <c r="K55" s="1653"/>
      <c r="L55" s="1653"/>
      <c r="M55" s="1653"/>
      <c r="N55" s="1654"/>
      <c r="O55" s="1592" t="s">
        <v>1638</v>
      </c>
      <c r="P55" s="1593"/>
      <c r="Q55" s="1594"/>
      <c r="R55" s="1594"/>
      <c r="S55" s="1594"/>
      <c r="T55" s="1594"/>
      <c r="U55" s="1594"/>
      <c r="V55" s="1595"/>
      <c r="W55" s="1596"/>
      <c r="X55" s="1594"/>
      <c r="Y55" s="1597"/>
      <c r="Z55" s="1598"/>
      <c r="AA55" s="1594"/>
      <c r="AB55" s="1594"/>
      <c r="AC55" s="1594"/>
      <c r="AD55" s="1594"/>
      <c r="AE55" s="1594"/>
      <c r="AF55" s="1594"/>
      <c r="AG55" s="1594"/>
      <c r="AH55" s="1595"/>
      <c r="AI55" s="1596"/>
      <c r="AJ55" s="1594"/>
      <c r="AK55" s="1597"/>
      <c r="AL55" s="1598"/>
      <c r="AM55" s="1594"/>
      <c r="AN55" s="1594"/>
      <c r="AO55" s="1594"/>
    </row>
    <row r="56" spans="1:41" ht="16.5" customHeight="1">
      <c r="A56" s="1649"/>
      <c r="B56" s="1650"/>
      <c r="C56" s="1655"/>
      <c r="D56" s="1651" t="s">
        <v>331</v>
      </c>
      <c r="E56" s="1651"/>
      <c r="F56" s="1651"/>
      <c r="G56" s="1651"/>
      <c r="H56" s="1651"/>
      <c r="I56" s="1651"/>
      <c r="J56" s="1651"/>
      <c r="K56" s="1651"/>
      <c r="L56" s="1651"/>
      <c r="M56" s="1651"/>
      <c r="N56" s="1652"/>
      <c r="O56" s="1592" t="s">
        <v>1640</v>
      </c>
      <c r="P56" s="1593"/>
      <c r="Q56" s="1594"/>
      <c r="R56" s="1594"/>
      <c r="S56" s="1594"/>
      <c r="T56" s="1594"/>
      <c r="U56" s="1594"/>
      <c r="V56" s="1595"/>
      <c r="W56" s="1596"/>
      <c r="X56" s="1594"/>
      <c r="Y56" s="1597"/>
      <c r="Z56" s="1598"/>
      <c r="AA56" s="1594"/>
      <c r="AB56" s="1594"/>
      <c r="AC56" s="1594"/>
      <c r="AD56" s="1594"/>
      <c r="AE56" s="1594"/>
      <c r="AF56" s="1594"/>
      <c r="AG56" s="1594"/>
      <c r="AH56" s="1595"/>
      <c r="AI56" s="1596"/>
      <c r="AJ56" s="1594"/>
      <c r="AK56" s="1597"/>
      <c r="AL56" s="1598"/>
      <c r="AM56" s="1594"/>
      <c r="AN56" s="1594"/>
      <c r="AO56" s="1594"/>
    </row>
    <row r="57" spans="1:41" ht="16.5" customHeight="1">
      <c r="A57" s="1649"/>
      <c r="B57" s="1650"/>
      <c r="C57" s="1655"/>
      <c r="D57" s="1651" t="s">
        <v>332</v>
      </c>
      <c r="E57" s="1651"/>
      <c r="F57" s="1651"/>
      <c r="G57" s="1651"/>
      <c r="H57" s="1651"/>
      <c r="I57" s="1651"/>
      <c r="J57" s="1651"/>
      <c r="K57" s="1651"/>
      <c r="L57" s="1651"/>
      <c r="M57" s="1651"/>
      <c r="N57" s="1652"/>
      <c r="O57" s="1592" t="s">
        <v>1642</v>
      </c>
      <c r="P57" s="1593"/>
      <c r="Q57" s="1594"/>
      <c r="R57" s="1594"/>
      <c r="S57" s="1594"/>
      <c r="T57" s="1594"/>
      <c r="U57" s="1594"/>
      <c r="V57" s="1595"/>
      <c r="W57" s="1596"/>
      <c r="X57" s="1594"/>
      <c r="Y57" s="1597"/>
      <c r="Z57" s="1598"/>
      <c r="AA57" s="1594"/>
      <c r="AB57" s="1594"/>
      <c r="AC57" s="1594"/>
      <c r="AD57" s="1594"/>
      <c r="AE57" s="1594"/>
      <c r="AF57" s="1594"/>
      <c r="AG57" s="1594"/>
      <c r="AH57" s="1595"/>
      <c r="AI57" s="1596"/>
      <c r="AJ57" s="1594"/>
      <c r="AK57" s="1597"/>
      <c r="AL57" s="1598"/>
      <c r="AM57" s="1594"/>
      <c r="AN57" s="1594"/>
      <c r="AO57" s="1594"/>
    </row>
    <row r="58" spans="1:41" ht="16.5" customHeight="1">
      <c r="A58" s="1649"/>
      <c r="B58" s="1650"/>
      <c r="C58" s="1655"/>
      <c r="D58" s="1651" t="s">
        <v>333</v>
      </c>
      <c r="E58" s="1651"/>
      <c r="F58" s="1651"/>
      <c r="G58" s="1651"/>
      <c r="H58" s="1651"/>
      <c r="I58" s="1651"/>
      <c r="J58" s="1651"/>
      <c r="K58" s="1651"/>
      <c r="L58" s="1651"/>
      <c r="M58" s="1651"/>
      <c r="N58" s="1652"/>
      <c r="O58" s="1592" t="s">
        <v>1644</v>
      </c>
      <c r="P58" s="1593"/>
      <c r="Q58" s="1594"/>
      <c r="R58" s="1594"/>
      <c r="S58" s="1594"/>
      <c r="T58" s="1594"/>
      <c r="U58" s="1594"/>
      <c r="V58" s="1595"/>
      <c r="W58" s="1596"/>
      <c r="X58" s="1594"/>
      <c r="Y58" s="1597"/>
      <c r="Z58" s="1598"/>
      <c r="AA58" s="1594"/>
      <c r="AB58" s="1594"/>
      <c r="AC58" s="1594"/>
      <c r="AD58" s="1594"/>
      <c r="AE58" s="1594"/>
      <c r="AF58" s="1594"/>
      <c r="AG58" s="1594"/>
      <c r="AH58" s="1595"/>
      <c r="AI58" s="1596"/>
      <c r="AJ58" s="1594"/>
      <c r="AK58" s="1597"/>
      <c r="AL58" s="1598"/>
      <c r="AM58" s="1594"/>
      <c r="AN58" s="1594"/>
      <c r="AO58" s="1594"/>
    </row>
    <row r="59" spans="1:41" ht="30" customHeight="1">
      <c r="A59" s="1649"/>
      <c r="B59" s="1650"/>
      <c r="C59" s="1653" t="s">
        <v>338</v>
      </c>
      <c r="D59" s="1653"/>
      <c r="E59" s="1653"/>
      <c r="F59" s="1653"/>
      <c r="G59" s="1653"/>
      <c r="H59" s="1653"/>
      <c r="I59" s="1653"/>
      <c r="J59" s="1653"/>
      <c r="K59" s="1653"/>
      <c r="L59" s="1653"/>
      <c r="M59" s="1653"/>
      <c r="N59" s="1654"/>
      <c r="O59" s="1592" t="s">
        <v>1646</v>
      </c>
      <c r="P59" s="1593"/>
      <c r="Q59" s="1594"/>
      <c r="R59" s="1594"/>
      <c r="S59" s="1594"/>
      <c r="T59" s="1594"/>
      <c r="U59" s="1594"/>
      <c r="V59" s="1595"/>
      <c r="W59" s="1596"/>
      <c r="X59" s="1594"/>
      <c r="Y59" s="1597"/>
      <c r="Z59" s="1598"/>
      <c r="AA59" s="1594"/>
      <c r="AB59" s="1594"/>
      <c r="AC59" s="1594"/>
      <c r="AD59" s="1594"/>
      <c r="AE59" s="1594"/>
      <c r="AF59" s="1594"/>
      <c r="AG59" s="1594"/>
      <c r="AH59" s="1595"/>
      <c r="AI59" s="1596"/>
      <c r="AJ59" s="1594"/>
      <c r="AK59" s="1597"/>
      <c r="AL59" s="1598"/>
      <c r="AM59" s="1594"/>
      <c r="AN59" s="1594"/>
      <c r="AO59" s="1594"/>
    </row>
    <row r="60" spans="1:41" ht="16.5" customHeight="1">
      <c r="A60" s="1649"/>
      <c r="B60" s="1650"/>
      <c r="C60" s="1655"/>
      <c r="D60" s="1651" t="s">
        <v>331</v>
      </c>
      <c r="E60" s="1651"/>
      <c r="F60" s="1651"/>
      <c r="G60" s="1651"/>
      <c r="H60" s="1651"/>
      <c r="I60" s="1651"/>
      <c r="J60" s="1651"/>
      <c r="K60" s="1651"/>
      <c r="L60" s="1651"/>
      <c r="M60" s="1651"/>
      <c r="N60" s="1652"/>
      <c r="O60" s="1592" t="s">
        <v>1648</v>
      </c>
      <c r="P60" s="1593"/>
      <c r="Q60" s="1594"/>
      <c r="R60" s="1594"/>
      <c r="S60" s="1594"/>
      <c r="T60" s="1594"/>
      <c r="U60" s="1594"/>
      <c r="V60" s="1595"/>
      <c r="W60" s="1596"/>
      <c r="X60" s="1594"/>
      <c r="Y60" s="1597"/>
      <c r="Z60" s="1598"/>
      <c r="AA60" s="1594"/>
      <c r="AB60" s="1594"/>
      <c r="AC60" s="1594"/>
      <c r="AD60" s="1594"/>
      <c r="AE60" s="1594"/>
      <c r="AF60" s="1594"/>
      <c r="AG60" s="1594"/>
      <c r="AH60" s="1595"/>
      <c r="AI60" s="1596"/>
      <c r="AJ60" s="1594"/>
      <c r="AK60" s="1597"/>
      <c r="AL60" s="1598"/>
      <c r="AM60" s="1594"/>
      <c r="AN60" s="1594"/>
      <c r="AO60" s="1594"/>
    </row>
    <row r="61" spans="1:41" ht="16.5" customHeight="1">
      <c r="A61" s="1649"/>
      <c r="B61" s="1650"/>
      <c r="C61" s="1655"/>
      <c r="D61" s="1651" t="s">
        <v>332</v>
      </c>
      <c r="E61" s="1651"/>
      <c r="F61" s="1651"/>
      <c r="G61" s="1651"/>
      <c r="H61" s="1651"/>
      <c r="I61" s="1651"/>
      <c r="J61" s="1651"/>
      <c r="K61" s="1651"/>
      <c r="L61" s="1651"/>
      <c r="M61" s="1651"/>
      <c r="N61" s="1652"/>
      <c r="O61" s="1592" t="s">
        <v>1651</v>
      </c>
      <c r="P61" s="1593"/>
      <c r="Q61" s="1594"/>
      <c r="R61" s="1594"/>
      <c r="S61" s="1594"/>
      <c r="T61" s="1594"/>
      <c r="U61" s="1594"/>
      <c r="V61" s="1595"/>
      <c r="W61" s="1596"/>
      <c r="X61" s="1594"/>
      <c r="Y61" s="1597"/>
      <c r="Z61" s="1598"/>
      <c r="AA61" s="1594"/>
      <c r="AB61" s="1594"/>
      <c r="AC61" s="1594"/>
      <c r="AD61" s="1594"/>
      <c r="AE61" s="1594"/>
      <c r="AF61" s="1594"/>
      <c r="AG61" s="1594"/>
      <c r="AH61" s="1595"/>
      <c r="AI61" s="1596"/>
      <c r="AJ61" s="1594"/>
      <c r="AK61" s="1597"/>
      <c r="AL61" s="1598"/>
      <c r="AM61" s="1594"/>
      <c r="AN61" s="1594"/>
      <c r="AO61" s="1594"/>
    </row>
    <row r="62" spans="1:41" ht="16.5" customHeight="1">
      <c r="A62" s="1649"/>
      <c r="B62" s="1650"/>
      <c r="C62" s="1655"/>
      <c r="D62" s="1651" t="s">
        <v>333</v>
      </c>
      <c r="E62" s="1651"/>
      <c r="F62" s="1651"/>
      <c r="G62" s="1651"/>
      <c r="H62" s="1651"/>
      <c r="I62" s="1651"/>
      <c r="J62" s="1651"/>
      <c r="K62" s="1651"/>
      <c r="L62" s="1651"/>
      <c r="M62" s="1651"/>
      <c r="N62" s="1652"/>
      <c r="O62" s="1592" t="s">
        <v>1653</v>
      </c>
      <c r="P62" s="1593"/>
      <c r="Q62" s="1594"/>
      <c r="R62" s="1594"/>
      <c r="S62" s="1594"/>
      <c r="T62" s="1594"/>
      <c r="U62" s="1594"/>
      <c r="V62" s="1595"/>
      <c r="W62" s="1596"/>
      <c r="X62" s="1594"/>
      <c r="Y62" s="1597"/>
      <c r="Z62" s="1598"/>
      <c r="AA62" s="1594"/>
      <c r="AB62" s="1594"/>
      <c r="AC62" s="1594"/>
      <c r="AD62" s="1594"/>
      <c r="AE62" s="1594"/>
      <c r="AF62" s="1594"/>
      <c r="AG62" s="1594"/>
      <c r="AH62" s="1595"/>
      <c r="AI62" s="1596"/>
      <c r="AJ62" s="1594"/>
      <c r="AK62" s="1597"/>
      <c r="AL62" s="1598"/>
      <c r="AM62" s="1594"/>
      <c r="AN62" s="1594"/>
      <c r="AO62" s="1594"/>
    </row>
    <row r="63" spans="1:41" ht="30" customHeight="1">
      <c r="A63" s="1649"/>
      <c r="B63" s="1650"/>
      <c r="C63" s="1653" t="s">
        <v>339</v>
      </c>
      <c r="D63" s="1653"/>
      <c r="E63" s="1653"/>
      <c r="F63" s="1653"/>
      <c r="G63" s="1653"/>
      <c r="H63" s="1653"/>
      <c r="I63" s="1653"/>
      <c r="J63" s="1653"/>
      <c r="K63" s="1653"/>
      <c r="L63" s="1653"/>
      <c r="M63" s="1653"/>
      <c r="N63" s="1654"/>
      <c r="O63" s="1592" t="s">
        <v>1655</v>
      </c>
      <c r="P63" s="1593"/>
      <c r="Q63" s="1594"/>
      <c r="R63" s="1594"/>
      <c r="S63" s="1594"/>
      <c r="T63" s="1594"/>
      <c r="U63" s="1594"/>
      <c r="V63" s="1595"/>
      <c r="W63" s="1596"/>
      <c r="X63" s="1594"/>
      <c r="Y63" s="1597"/>
      <c r="Z63" s="1598">
        <v>4</v>
      </c>
      <c r="AA63" s="1594"/>
      <c r="AB63" s="1594"/>
      <c r="AC63" s="1594">
        <v>2</v>
      </c>
      <c r="AD63" s="1594"/>
      <c r="AE63" s="1594"/>
      <c r="AF63" s="1594"/>
      <c r="AG63" s="1594"/>
      <c r="AH63" s="1595"/>
      <c r="AI63" s="1596">
        <v>6</v>
      </c>
      <c r="AJ63" s="1594"/>
      <c r="AK63" s="1597"/>
      <c r="AL63" s="1598">
        <v>6</v>
      </c>
      <c r="AM63" s="1594"/>
      <c r="AN63" s="1594"/>
      <c r="AO63" s="1594"/>
    </row>
    <row r="64" spans="1:41" ht="15" customHeight="1">
      <c r="A64" s="1649"/>
      <c r="B64" s="1650"/>
      <c r="C64" s="1650"/>
      <c r="D64" s="1651" t="s">
        <v>331</v>
      </c>
      <c r="E64" s="1651"/>
      <c r="F64" s="1651"/>
      <c r="G64" s="1651"/>
      <c r="H64" s="1651"/>
      <c r="I64" s="1651"/>
      <c r="J64" s="1651"/>
      <c r="K64" s="1651"/>
      <c r="L64" s="1651"/>
      <c r="M64" s="1651"/>
      <c r="N64" s="1652"/>
      <c r="O64" s="1592" t="s">
        <v>1657</v>
      </c>
      <c r="P64" s="1593"/>
      <c r="Q64" s="1594"/>
      <c r="R64" s="1594"/>
      <c r="S64" s="1594"/>
      <c r="T64" s="1594"/>
      <c r="U64" s="1594"/>
      <c r="V64" s="1595"/>
      <c r="W64" s="1596"/>
      <c r="X64" s="1594"/>
      <c r="Y64" s="1597"/>
      <c r="Z64" s="1598"/>
      <c r="AA64" s="1594"/>
      <c r="AB64" s="1594"/>
      <c r="AC64" s="1594"/>
      <c r="AD64" s="1594"/>
      <c r="AE64" s="1594"/>
      <c r="AF64" s="1594"/>
      <c r="AG64" s="1594"/>
      <c r="AH64" s="1595"/>
      <c r="AI64" s="1596"/>
      <c r="AJ64" s="1594"/>
      <c r="AK64" s="1597"/>
      <c r="AL64" s="1598"/>
      <c r="AM64" s="1594"/>
      <c r="AN64" s="1594"/>
      <c r="AO64" s="1594"/>
    </row>
    <row r="65" spans="1:41" ht="15" customHeight="1">
      <c r="A65" s="1649"/>
      <c r="B65" s="1650"/>
      <c r="C65" s="1650"/>
      <c r="D65" s="1651" t="s">
        <v>332</v>
      </c>
      <c r="E65" s="1651"/>
      <c r="F65" s="1651"/>
      <c r="G65" s="1651"/>
      <c r="H65" s="1651"/>
      <c r="I65" s="1651"/>
      <c r="J65" s="1651"/>
      <c r="K65" s="1651"/>
      <c r="L65" s="1651"/>
      <c r="M65" s="1651"/>
      <c r="N65" s="1652"/>
      <c r="O65" s="1592" t="s">
        <v>1659</v>
      </c>
      <c r="P65" s="1593"/>
      <c r="Q65" s="1594"/>
      <c r="R65" s="1594"/>
      <c r="S65" s="1594"/>
      <c r="T65" s="1594"/>
      <c r="U65" s="1594"/>
      <c r="V65" s="1595"/>
      <c r="W65" s="1596"/>
      <c r="X65" s="1594"/>
      <c r="Y65" s="1597"/>
      <c r="Z65" s="1598"/>
      <c r="AA65" s="1594"/>
      <c r="AB65" s="1594"/>
      <c r="AC65" s="1594"/>
      <c r="AD65" s="1594"/>
      <c r="AE65" s="1594"/>
      <c r="AF65" s="1594"/>
      <c r="AG65" s="1594"/>
      <c r="AH65" s="1595"/>
      <c r="AI65" s="1596"/>
      <c r="AJ65" s="1594"/>
      <c r="AK65" s="1597"/>
      <c r="AL65" s="1598"/>
      <c r="AM65" s="1594"/>
      <c r="AN65" s="1594"/>
      <c r="AO65" s="1594"/>
    </row>
    <row r="66" spans="1:41" ht="15" customHeight="1">
      <c r="A66" s="1649"/>
      <c r="B66" s="1650"/>
      <c r="C66" s="1650"/>
      <c r="D66" s="1651" t="s">
        <v>333</v>
      </c>
      <c r="E66" s="1651"/>
      <c r="F66" s="1651"/>
      <c r="G66" s="1651"/>
      <c r="H66" s="1651"/>
      <c r="I66" s="1651"/>
      <c r="J66" s="1651"/>
      <c r="K66" s="1651"/>
      <c r="L66" s="1651"/>
      <c r="M66" s="1651"/>
      <c r="N66" s="1652"/>
      <c r="O66" s="1592" t="s">
        <v>1661</v>
      </c>
      <c r="P66" s="1593"/>
      <c r="Q66" s="1594"/>
      <c r="R66" s="1594"/>
      <c r="S66" s="1594"/>
      <c r="T66" s="1594"/>
      <c r="U66" s="1594"/>
      <c r="V66" s="1595"/>
      <c r="W66" s="1596"/>
      <c r="X66" s="1594"/>
      <c r="Y66" s="1597"/>
      <c r="Z66" s="1598">
        <v>4</v>
      </c>
      <c r="AA66" s="1594"/>
      <c r="AB66" s="1594"/>
      <c r="AC66" s="1594">
        <v>2</v>
      </c>
      <c r="AD66" s="1594"/>
      <c r="AE66" s="1594"/>
      <c r="AF66" s="1594"/>
      <c r="AG66" s="1594"/>
      <c r="AH66" s="1595"/>
      <c r="AI66" s="1596">
        <v>6</v>
      </c>
      <c r="AJ66" s="1594"/>
      <c r="AK66" s="1597"/>
      <c r="AL66" s="1598">
        <v>6</v>
      </c>
      <c r="AM66" s="1594"/>
      <c r="AN66" s="1594"/>
      <c r="AO66" s="1594"/>
    </row>
    <row r="67" spans="1:41" ht="15" customHeight="1">
      <c r="A67" s="1649"/>
      <c r="B67" s="1650"/>
      <c r="C67" s="1656" t="s">
        <v>340</v>
      </c>
      <c r="D67" s="1656"/>
      <c r="E67" s="1656"/>
      <c r="F67" s="1656"/>
      <c r="G67" s="1656"/>
      <c r="H67" s="1656"/>
      <c r="I67" s="1656"/>
      <c r="J67" s="1656"/>
      <c r="K67" s="1656"/>
      <c r="L67" s="1656"/>
      <c r="M67" s="1656"/>
      <c r="N67" s="1657"/>
      <c r="O67" s="1592" t="s">
        <v>1663</v>
      </c>
      <c r="P67" s="1593"/>
      <c r="Q67" s="1594"/>
      <c r="R67" s="1594"/>
      <c r="S67" s="1594"/>
      <c r="T67" s="1594"/>
      <c r="U67" s="1594"/>
      <c r="V67" s="1595"/>
      <c r="W67" s="1596"/>
      <c r="X67" s="1594"/>
      <c r="Y67" s="1597"/>
      <c r="Z67" s="1598"/>
      <c r="AA67" s="1594"/>
      <c r="AB67" s="1594"/>
      <c r="AC67" s="1594"/>
      <c r="AD67" s="1594"/>
      <c r="AE67" s="1594"/>
      <c r="AF67" s="1594"/>
      <c r="AG67" s="1594"/>
      <c r="AH67" s="1595"/>
      <c r="AI67" s="1596"/>
      <c r="AJ67" s="1594"/>
      <c r="AK67" s="1597"/>
      <c r="AL67" s="1598"/>
      <c r="AM67" s="1594"/>
      <c r="AN67" s="1594"/>
      <c r="AO67" s="1594"/>
    </row>
    <row r="68" spans="1:41" ht="15" customHeight="1">
      <c r="A68" s="1649"/>
      <c r="B68" s="1650"/>
      <c r="C68" s="1650"/>
      <c r="D68" s="1651" t="s">
        <v>331</v>
      </c>
      <c r="E68" s="1651"/>
      <c r="F68" s="1651"/>
      <c r="G68" s="1651"/>
      <c r="H68" s="1651"/>
      <c r="I68" s="1651"/>
      <c r="J68" s="1651"/>
      <c r="K68" s="1651"/>
      <c r="L68" s="1651"/>
      <c r="M68" s="1651"/>
      <c r="N68" s="1652"/>
      <c r="O68" s="1592" t="s">
        <v>1665</v>
      </c>
      <c r="P68" s="1593"/>
      <c r="Q68" s="1594"/>
      <c r="R68" s="1594"/>
      <c r="S68" s="1594"/>
      <c r="T68" s="1594"/>
      <c r="U68" s="1594"/>
      <c r="V68" s="1595"/>
      <c r="W68" s="1596"/>
      <c r="X68" s="1594"/>
      <c r="Y68" s="1597"/>
      <c r="Z68" s="1598"/>
      <c r="AA68" s="1594"/>
      <c r="AB68" s="1594"/>
      <c r="AC68" s="1594"/>
      <c r="AD68" s="1594"/>
      <c r="AE68" s="1594"/>
      <c r="AF68" s="1594"/>
      <c r="AG68" s="1594"/>
      <c r="AH68" s="1595"/>
      <c r="AI68" s="1596"/>
      <c r="AJ68" s="1594"/>
      <c r="AK68" s="1597"/>
      <c r="AL68" s="1598"/>
      <c r="AM68" s="1594"/>
      <c r="AN68" s="1594"/>
      <c r="AO68" s="1594"/>
    </row>
    <row r="69" spans="1:41" ht="15" customHeight="1">
      <c r="A69" s="1649"/>
      <c r="B69" s="1650"/>
      <c r="C69" s="1650"/>
      <c r="D69" s="1651" t="s">
        <v>332</v>
      </c>
      <c r="E69" s="1651"/>
      <c r="F69" s="1651"/>
      <c r="G69" s="1651"/>
      <c r="H69" s="1651"/>
      <c r="I69" s="1651"/>
      <c r="J69" s="1651"/>
      <c r="K69" s="1651"/>
      <c r="L69" s="1651"/>
      <c r="M69" s="1651"/>
      <c r="N69" s="1652"/>
      <c r="O69" s="1592" t="s">
        <v>1667</v>
      </c>
      <c r="P69" s="1593"/>
      <c r="Q69" s="1594"/>
      <c r="R69" s="1594"/>
      <c r="S69" s="1594"/>
      <c r="T69" s="1594"/>
      <c r="U69" s="1594"/>
      <c r="V69" s="1595"/>
      <c r="W69" s="1596"/>
      <c r="X69" s="1594"/>
      <c r="Y69" s="1597"/>
      <c r="Z69" s="1598"/>
      <c r="AA69" s="1594"/>
      <c r="AB69" s="1594"/>
      <c r="AC69" s="1594"/>
      <c r="AD69" s="1594"/>
      <c r="AE69" s="1594"/>
      <c r="AF69" s="1594"/>
      <c r="AG69" s="1594"/>
      <c r="AH69" s="1595"/>
      <c r="AI69" s="1596"/>
      <c r="AJ69" s="1594"/>
      <c r="AK69" s="1597"/>
      <c r="AL69" s="1598"/>
      <c r="AM69" s="1594"/>
      <c r="AN69" s="1594"/>
      <c r="AO69" s="1594"/>
    </row>
    <row r="70" spans="1:41" ht="15" customHeight="1">
      <c r="A70" s="1649"/>
      <c r="B70" s="1650"/>
      <c r="C70" s="1650"/>
      <c r="D70" s="1651" t="s">
        <v>333</v>
      </c>
      <c r="E70" s="1651"/>
      <c r="F70" s="1651"/>
      <c r="G70" s="1651"/>
      <c r="H70" s="1651"/>
      <c r="I70" s="1651"/>
      <c r="J70" s="1651"/>
      <c r="K70" s="1651"/>
      <c r="L70" s="1651"/>
      <c r="M70" s="1651"/>
      <c r="N70" s="1652"/>
      <c r="O70" s="1592" t="s">
        <v>1669</v>
      </c>
      <c r="P70" s="1593"/>
      <c r="Q70" s="1594"/>
      <c r="R70" s="1594"/>
      <c r="S70" s="1594"/>
      <c r="T70" s="1594"/>
      <c r="U70" s="1594"/>
      <c r="V70" s="1595"/>
      <c r="W70" s="1596"/>
      <c r="X70" s="1594"/>
      <c r="Y70" s="1597"/>
      <c r="Z70" s="1598"/>
      <c r="AA70" s="1594"/>
      <c r="AB70" s="1594"/>
      <c r="AC70" s="1594"/>
      <c r="AD70" s="1594"/>
      <c r="AE70" s="1594"/>
      <c r="AF70" s="1594"/>
      <c r="AG70" s="1594"/>
      <c r="AH70" s="1595"/>
      <c r="AI70" s="1596"/>
      <c r="AJ70" s="1594"/>
      <c r="AK70" s="1597"/>
      <c r="AL70" s="1598"/>
      <c r="AM70" s="1594"/>
      <c r="AN70" s="1594"/>
      <c r="AO70" s="1594"/>
    </row>
  </sheetData>
  <mergeCells count="560">
    <mergeCell ref="C67:N67"/>
    <mergeCell ref="D68:N68"/>
    <mergeCell ref="D69:N69"/>
    <mergeCell ref="D70:N70"/>
    <mergeCell ref="A1:AO1"/>
    <mergeCell ref="C39:N39"/>
    <mergeCell ref="B38:N38"/>
    <mergeCell ref="D40:N40"/>
    <mergeCell ref="Z8:AK8"/>
    <mergeCell ref="Z10:AH10"/>
    <mergeCell ref="AL8:AO10"/>
    <mergeCell ref="A37:N37"/>
    <mergeCell ref="Z9:AB9"/>
    <mergeCell ref="AC9:AE9"/>
    <mergeCell ref="AF9:AH9"/>
    <mergeCell ref="AI9:AK10"/>
    <mergeCell ref="E36:N36"/>
    <mergeCell ref="Q9:S9"/>
    <mergeCell ref="E35:N35"/>
    <mergeCell ref="E28:N28"/>
    <mergeCell ref="E29:N29"/>
    <mergeCell ref="E30:N30"/>
    <mergeCell ref="E31:N31"/>
    <mergeCell ref="E32:N32"/>
    <mergeCell ref="E33:N33"/>
    <mergeCell ref="E34:N34"/>
    <mergeCell ref="Q8:Y8"/>
    <mergeCell ref="T9:V9"/>
    <mergeCell ref="W9:Y10"/>
    <mergeCell ref="Q10:V10"/>
    <mergeCell ref="E25:N25"/>
    <mergeCell ref="E26:N26"/>
    <mergeCell ref="E27:N27"/>
    <mergeCell ref="E17:N17"/>
    <mergeCell ref="C47:N47"/>
    <mergeCell ref="D44:N44"/>
    <mergeCell ref="D45:N45"/>
    <mergeCell ref="D46:N46"/>
    <mergeCell ref="D41:N41"/>
    <mergeCell ref="D42:N42"/>
    <mergeCell ref="C43:N43"/>
    <mergeCell ref="E22:N22"/>
    <mergeCell ref="E23:N23"/>
    <mergeCell ref="A14:D23"/>
    <mergeCell ref="A24:D36"/>
    <mergeCell ref="E14:N14"/>
    <mergeCell ref="E24:N24"/>
    <mergeCell ref="E21:N21"/>
    <mergeCell ref="C51:N51"/>
    <mergeCell ref="D48:N48"/>
    <mergeCell ref="D49:N49"/>
    <mergeCell ref="D50:N50"/>
    <mergeCell ref="C55:N55"/>
    <mergeCell ref="C59:N59"/>
    <mergeCell ref="C63:N63"/>
    <mergeCell ref="D52:N52"/>
    <mergeCell ref="D53:N53"/>
    <mergeCell ref="D54:N54"/>
    <mergeCell ref="D56:N56"/>
    <mergeCell ref="D57:N57"/>
    <mergeCell ref="D58:N58"/>
    <mergeCell ref="E18:N18"/>
    <mergeCell ref="E19:N19"/>
    <mergeCell ref="E20:N20"/>
    <mergeCell ref="A11:D13"/>
    <mergeCell ref="E8:N10"/>
    <mergeCell ref="E11:N11"/>
    <mergeCell ref="E12:N12"/>
    <mergeCell ref="E13:N13"/>
    <mergeCell ref="D65:N65"/>
    <mergeCell ref="D66:N66"/>
    <mergeCell ref="O8:P10"/>
    <mergeCell ref="D60:N60"/>
    <mergeCell ref="D61:N61"/>
    <mergeCell ref="D62:N62"/>
    <mergeCell ref="D64:N64"/>
    <mergeCell ref="E15:N15"/>
    <mergeCell ref="E16:N16"/>
    <mergeCell ref="A8:D10"/>
    <mergeCell ref="Q11:S11"/>
    <mergeCell ref="T11:V11"/>
    <mergeCell ref="W11:Y11"/>
    <mergeCell ref="Z11:AB11"/>
    <mergeCell ref="AC11:AE11"/>
    <mergeCell ref="AF11:AH11"/>
    <mergeCell ref="AI11:AK11"/>
    <mergeCell ref="AL11:AO11"/>
    <mergeCell ref="Q12:S12"/>
    <mergeCell ref="T12:V12"/>
    <mergeCell ref="W12:Y12"/>
    <mergeCell ref="Z12:AB12"/>
    <mergeCell ref="AC12:AE12"/>
    <mergeCell ref="AF12:AH12"/>
    <mergeCell ref="AI12:AK12"/>
    <mergeCell ref="AL12:AO12"/>
    <mergeCell ref="Q13:S13"/>
    <mergeCell ref="T13:V13"/>
    <mergeCell ref="W13:Y13"/>
    <mergeCell ref="Z13:AB13"/>
    <mergeCell ref="AC13:AE13"/>
    <mergeCell ref="AF13:AH13"/>
    <mergeCell ref="AI13:AK13"/>
    <mergeCell ref="AL13:AO13"/>
    <mergeCell ref="Q14:S14"/>
    <mergeCell ref="T14:V14"/>
    <mergeCell ref="W14:Y14"/>
    <mergeCell ref="Z14:AB14"/>
    <mergeCell ref="AC14:AE14"/>
    <mergeCell ref="AF14:AH14"/>
    <mergeCell ref="AI14:AK14"/>
    <mergeCell ref="AL14:AO14"/>
    <mergeCell ref="Q15:S15"/>
    <mergeCell ref="T15:V15"/>
    <mergeCell ref="W15:Y15"/>
    <mergeCell ref="Z15:AB15"/>
    <mergeCell ref="AC15:AE15"/>
    <mergeCell ref="AF15:AH15"/>
    <mergeCell ref="AI15:AK15"/>
    <mergeCell ref="AL15:AO15"/>
    <mergeCell ref="Q16:S16"/>
    <mergeCell ref="T16:V16"/>
    <mergeCell ref="W16:Y16"/>
    <mergeCell ref="Z16:AB16"/>
    <mergeCell ref="AC16:AE16"/>
    <mergeCell ref="AF16:AH16"/>
    <mergeCell ref="AI16:AK16"/>
    <mergeCell ref="AL16:AO16"/>
    <mergeCell ref="Q17:S17"/>
    <mergeCell ref="T17:V17"/>
    <mergeCell ref="W17:Y17"/>
    <mergeCell ref="Z17:AB17"/>
    <mergeCell ref="AC17:AE17"/>
    <mergeCell ref="AF17:AH17"/>
    <mergeCell ref="AI17:AK17"/>
    <mergeCell ref="AL17:AO17"/>
    <mergeCell ref="Q18:S18"/>
    <mergeCell ref="T18:V18"/>
    <mergeCell ref="W18:Y18"/>
    <mergeCell ref="Z18:AB18"/>
    <mergeCell ref="AC18:AE18"/>
    <mergeCell ref="AF18:AH18"/>
    <mergeCell ref="AI18:AK18"/>
    <mergeCell ref="AL18:AO18"/>
    <mergeCell ref="Q19:S19"/>
    <mergeCell ref="T19:V19"/>
    <mergeCell ref="W19:Y19"/>
    <mergeCell ref="Z19:AB19"/>
    <mergeCell ref="AC19:AE19"/>
    <mergeCell ref="AF19:AH19"/>
    <mergeCell ref="AI19:AK19"/>
    <mergeCell ref="AL19:AO19"/>
    <mergeCell ref="Q20:S20"/>
    <mergeCell ref="T20:V20"/>
    <mergeCell ref="W20:Y20"/>
    <mergeCell ref="Z20:AB20"/>
    <mergeCell ref="AC20:AE20"/>
    <mergeCell ref="AF20:AH20"/>
    <mergeCell ref="AI20:AK20"/>
    <mergeCell ref="AL20:AO20"/>
    <mergeCell ref="Q21:S21"/>
    <mergeCell ref="T21:V21"/>
    <mergeCell ref="W21:Y21"/>
    <mergeCell ref="Z21:AB21"/>
    <mergeCell ref="AC21:AE21"/>
    <mergeCell ref="AF21:AH21"/>
    <mergeCell ref="AI21:AK21"/>
    <mergeCell ref="AL21:AO21"/>
    <mergeCell ref="Q22:S22"/>
    <mergeCell ref="T22:V22"/>
    <mergeCell ref="W22:Y22"/>
    <mergeCell ref="Z22:AB22"/>
    <mergeCell ref="AC22:AE22"/>
    <mergeCell ref="AF22:AH22"/>
    <mergeCell ref="AI22:AK22"/>
    <mergeCell ref="AL22:AO22"/>
    <mergeCell ref="Q23:S23"/>
    <mergeCell ref="T23:V23"/>
    <mergeCell ref="W23:Y23"/>
    <mergeCell ref="Z23:AB23"/>
    <mergeCell ref="AC23:AE23"/>
    <mergeCell ref="AF23:AH23"/>
    <mergeCell ref="AI23:AK23"/>
    <mergeCell ref="AL23:AO23"/>
    <mergeCell ref="Q24:S24"/>
    <mergeCell ref="T24:V24"/>
    <mergeCell ref="W24:Y24"/>
    <mergeCell ref="Z24:AB24"/>
    <mergeCell ref="AC24:AE24"/>
    <mergeCell ref="AF24:AH24"/>
    <mergeCell ref="AI24:AK24"/>
    <mergeCell ref="AL24:AO24"/>
    <mergeCell ref="Q25:S25"/>
    <mergeCell ref="T25:V25"/>
    <mergeCell ref="W25:Y25"/>
    <mergeCell ref="Z25:AB25"/>
    <mergeCell ref="AC25:AE25"/>
    <mergeCell ref="AF25:AH25"/>
    <mergeCell ref="AI25:AK25"/>
    <mergeCell ref="AL25:AO25"/>
    <mergeCell ref="Q26:S26"/>
    <mergeCell ref="T26:V26"/>
    <mergeCell ref="W26:Y26"/>
    <mergeCell ref="Z26:AB26"/>
    <mergeCell ref="AC26:AE26"/>
    <mergeCell ref="AF26:AH26"/>
    <mergeCell ref="AI26:AK26"/>
    <mergeCell ref="AL26:AO26"/>
    <mergeCell ref="Q27:S27"/>
    <mergeCell ref="T27:V27"/>
    <mergeCell ref="W27:Y27"/>
    <mergeCell ref="Z27:AB27"/>
    <mergeCell ref="AC27:AE27"/>
    <mergeCell ref="AF27:AH27"/>
    <mergeCell ref="AI27:AK27"/>
    <mergeCell ref="AL27:AO27"/>
    <mergeCell ref="Q28:S28"/>
    <mergeCell ref="T28:V28"/>
    <mergeCell ref="W28:Y28"/>
    <mergeCell ref="Z28:AB28"/>
    <mergeCell ref="AC28:AE28"/>
    <mergeCell ref="AF28:AH28"/>
    <mergeCell ref="AI28:AK28"/>
    <mergeCell ref="AL28:AO28"/>
    <mergeCell ref="Q29:S29"/>
    <mergeCell ref="T29:V29"/>
    <mergeCell ref="W29:Y29"/>
    <mergeCell ref="Z29:AB29"/>
    <mergeCell ref="AC29:AE29"/>
    <mergeCell ref="AF29:AH29"/>
    <mergeCell ref="AI29:AK29"/>
    <mergeCell ref="AL29:AO29"/>
    <mergeCell ref="Q30:S30"/>
    <mergeCell ref="T30:V30"/>
    <mergeCell ref="W30:Y30"/>
    <mergeCell ref="Z30:AB30"/>
    <mergeCell ref="AC30:AE30"/>
    <mergeCell ref="AF30:AH30"/>
    <mergeCell ref="AI30:AK30"/>
    <mergeCell ref="AL30:AO30"/>
    <mergeCell ref="Q31:S31"/>
    <mergeCell ref="T31:V31"/>
    <mergeCell ref="W31:Y31"/>
    <mergeCell ref="Z31:AB31"/>
    <mergeCell ref="AC31:AE31"/>
    <mergeCell ref="AF31:AH31"/>
    <mergeCell ref="AI31:AK31"/>
    <mergeCell ref="AL31:AO31"/>
    <mergeCell ref="Q32:S32"/>
    <mergeCell ref="T32:V32"/>
    <mergeCell ref="W32:Y32"/>
    <mergeCell ref="Z32:AB32"/>
    <mergeCell ref="AC32:AE32"/>
    <mergeCell ref="AF32:AH32"/>
    <mergeCell ref="AI32:AK32"/>
    <mergeCell ref="AL32:AO32"/>
    <mergeCell ref="Q33:S33"/>
    <mergeCell ref="T33:V33"/>
    <mergeCell ref="W33:Y33"/>
    <mergeCell ref="Z33:AB33"/>
    <mergeCell ref="AC33:AE33"/>
    <mergeCell ref="AF33:AH33"/>
    <mergeCell ref="AI33:AK33"/>
    <mergeCell ref="AL33:AO33"/>
    <mergeCell ref="Q34:S34"/>
    <mergeCell ref="T34:V34"/>
    <mergeCell ref="W34:Y34"/>
    <mergeCell ref="Z34:AB34"/>
    <mergeCell ref="AC34:AE34"/>
    <mergeCell ref="AF34:AH34"/>
    <mergeCell ref="AI34:AK34"/>
    <mergeCell ref="AL34:AO34"/>
    <mergeCell ref="Q35:S35"/>
    <mergeCell ref="T35:V35"/>
    <mergeCell ref="W35:Y35"/>
    <mergeCell ref="Z35:AB35"/>
    <mergeCell ref="AC35:AE35"/>
    <mergeCell ref="AF35:AH35"/>
    <mergeCell ref="AI35:AK35"/>
    <mergeCell ref="AL35:AO35"/>
    <mergeCell ref="Q36:S36"/>
    <mergeCell ref="T36:V36"/>
    <mergeCell ref="W36:Y36"/>
    <mergeCell ref="Z36:AB36"/>
    <mergeCell ref="AC36:AE36"/>
    <mergeCell ref="AF36:AH36"/>
    <mergeCell ref="AI36:AK36"/>
    <mergeCell ref="AL36:AO36"/>
    <mergeCell ref="AL37:AO37"/>
    <mergeCell ref="Q37:S37"/>
    <mergeCell ref="T37:V37"/>
    <mergeCell ref="W37:Y37"/>
    <mergeCell ref="Z37:AB37"/>
    <mergeCell ref="Q38:S38"/>
    <mergeCell ref="AC37:AE37"/>
    <mergeCell ref="AF37:AH37"/>
    <mergeCell ref="AI37:AK37"/>
    <mergeCell ref="AC38:AE38"/>
    <mergeCell ref="AF38:AH38"/>
    <mergeCell ref="AI38:AK38"/>
    <mergeCell ref="Q39:S39"/>
    <mergeCell ref="T39:V39"/>
    <mergeCell ref="W39:Y39"/>
    <mergeCell ref="Z39:AB39"/>
    <mergeCell ref="AC39:AE39"/>
    <mergeCell ref="AF39:AH39"/>
    <mergeCell ref="AI39:AK39"/>
    <mergeCell ref="Q40:S40"/>
    <mergeCell ref="T40:V40"/>
    <mergeCell ref="W40:Y40"/>
    <mergeCell ref="Z40:AB40"/>
    <mergeCell ref="AC40:AE40"/>
    <mergeCell ref="AF40:AH40"/>
    <mergeCell ref="AI40:AK40"/>
    <mergeCell ref="Q41:S41"/>
    <mergeCell ref="T41:V41"/>
    <mergeCell ref="W41:Y41"/>
    <mergeCell ref="Z41:AB41"/>
    <mergeCell ref="AC41:AE41"/>
    <mergeCell ref="AF41:AH41"/>
    <mergeCell ref="AI41:AK41"/>
    <mergeCell ref="Q42:S42"/>
    <mergeCell ref="T42:V42"/>
    <mergeCell ref="W42:Y42"/>
    <mergeCell ref="Z42:AB42"/>
    <mergeCell ref="AC42:AE42"/>
    <mergeCell ref="AF42:AH42"/>
    <mergeCell ref="AI42:AK42"/>
    <mergeCell ref="Q43:S43"/>
    <mergeCell ref="T43:V43"/>
    <mergeCell ref="W43:Y43"/>
    <mergeCell ref="Z43:AB43"/>
    <mergeCell ref="AC43:AE43"/>
    <mergeCell ref="AF43:AH43"/>
    <mergeCell ref="AI43:AK43"/>
    <mergeCell ref="Q44:S44"/>
    <mergeCell ref="T44:V44"/>
    <mergeCell ref="W44:Y44"/>
    <mergeCell ref="Z44:AB44"/>
    <mergeCell ref="AC44:AE44"/>
    <mergeCell ref="AF44:AH44"/>
    <mergeCell ref="AI44:AK44"/>
    <mergeCell ref="Q45:S45"/>
    <mergeCell ref="T45:V45"/>
    <mergeCell ref="W45:Y45"/>
    <mergeCell ref="Z45:AB45"/>
    <mergeCell ref="AC45:AE45"/>
    <mergeCell ref="AF45:AH45"/>
    <mergeCell ref="AI45:AK45"/>
    <mergeCell ref="Q46:S46"/>
    <mergeCell ref="T46:V46"/>
    <mergeCell ref="W46:Y46"/>
    <mergeCell ref="Z46:AB46"/>
    <mergeCell ref="AC46:AE46"/>
    <mergeCell ref="AF46:AH46"/>
    <mergeCell ref="AI46:AK46"/>
    <mergeCell ref="Q47:S47"/>
    <mergeCell ref="T47:V47"/>
    <mergeCell ref="W47:Y47"/>
    <mergeCell ref="Z47:AB47"/>
    <mergeCell ref="AC47:AE47"/>
    <mergeCell ref="AF47:AH47"/>
    <mergeCell ref="AI47:AK47"/>
    <mergeCell ref="Q48:S48"/>
    <mergeCell ref="T48:V48"/>
    <mergeCell ref="W48:Y48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Q50:S50"/>
    <mergeCell ref="T50:V50"/>
    <mergeCell ref="W50:Y50"/>
    <mergeCell ref="Z50:AB50"/>
    <mergeCell ref="AC50:AE50"/>
    <mergeCell ref="AF50:AH50"/>
    <mergeCell ref="AI50:AK50"/>
    <mergeCell ref="Q51:S51"/>
    <mergeCell ref="T51:V51"/>
    <mergeCell ref="W51:Y51"/>
    <mergeCell ref="Z51:AB51"/>
    <mergeCell ref="AC51:AE51"/>
    <mergeCell ref="AF51:AH51"/>
    <mergeCell ref="AI51:AK51"/>
    <mergeCell ref="Q52:S52"/>
    <mergeCell ref="T52:V52"/>
    <mergeCell ref="W52:Y52"/>
    <mergeCell ref="Z52:AB52"/>
    <mergeCell ref="AC52:AE52"/>
    <mergeCell ref="AF52:AH52"/>
    <mergeCell ref="AI52:AK52"/>
    <mergeCell ref="Q53:S53"/>
    <mergeCell ref="T53:V53"/>
    <mergeCell ref="W53:Y53"/>
    <mergeCell ref="Z53:AB53"/>
    <mergeCell ref="AC53:AE53"/>
    <mergeCell ref="AF53:AH53"/>
    <mergeCell ref="AI53:AK53"/>
    <mergeCell ref="Q54:S54"/>
    <mergeCell ref="T54:V54"/>
    <mergeCell ref="W54:Y54"/>
    <mergeCell ref="Z54:AB54"/>
    <mergeCell ref="AC54:AE54"/>
    <mergeCell ref="AF54:AH54"/>
    <mergeCell ref="AI54:AK54"/>
    <mergeCell ref="Q55:S55"/>
    <mergeCell ref="T55:V55"/>
    <mergeCell ref="W55:Y55"/>
    <mergeCell ref="Z55:AB55"/>
    <mergeCell ref="AC55:AE55"/>
    <mergeCell ref="AF55:AH55"/>
    <mergeCell ref="AI55:AK55"/>
    <mergeCell ref="Q56:S56"/>
    <mergeCell ref="T56:V56"/>
    <mergeCell ref="W56:Y56"/>
    <mergeCell ref="Z56:AB56"/>
    <mergeCell ref="AC56:AE56"/>
    <mergeCell ref="AF56:AH56"/>
    <mergeCell ref="AI56:AK56"/>
    <mergeCell ref="Q57:S57"/>
    <mergeCell ref="T57:V57"/>
    <mergeCell ref="W57:Y57"/>
    <mergeCell ref="Z57:AB57"/>
    <mergeCell ref="AC57:AE57"/>
    <mergeCell ref="AF57:AH57"/>
    <mergeCell ref="AI57:AK57"/>
    <mergeCell ref="Q58:S58"/>
    <mergeCell ref="T58:V58"/>
    <mergeCell ref="W58:Y58"/>
    <mergeCell ref="Z58:AB58"/>
    <mergeCell ref="AC58:AE58"/>
    <mergeCell ref="AF58:AH58"/>
    <mergeCell ref="AI58:AK58"/>
    <mergeCell ref="Q59:S59"/>
    <mergeCell ref="T59:V59"/>
    <mergeCell ref="W59:Y59"/>
    <mergeCell ref="Z59:AB59"/>
    <mergeCell ref="AC59:AE59"/>
    <mergeCell ref="AF59:AH59"/>
    <mergeCell ref="AI59:AK59"/>
    <mergeCell ref="Q60:S60"/>
    <mergeCell ref="T60:V60"/>
    <mergeCell ref="W60:Y60"/>
    <mergeCell ref="Z60:AB60"/>
    <mergeCell ref="AC60:AE60"/>
    <mergeCell ref="AF60:AH60"/>
    <mergeCell ref="AI60:AK60"/>
    <mergeCell ref="Q61:S61"/>
    <mergeCell ref="T61:V61"/>
    <mergeCell ref="W61:Y61"/>
    <mergeCell ref="Z61:AB61"/>
    <mergeCell ref="AC61:AE61"/>
    <mergeCell ref="AF61:AH61"/>
    <mergeCell ref="AI61:AK61"/>
    <mergeCell ref="Q62:S62"/>
    <mergeCell ref="T62:V62"/>
    <mergeCell ref="W62:Y62"/>
    <mergeCell ref="Z62:AB62"/>
    <mergeCell ref="AC62:AE62"/>
    <mergeCell ref="AF62:AH62"/>
    <mergeCell ref="AI62:AK62"/>
    <mergeCell ref="Q63:S63"/>
    <mergeCell ref="T63:V63"/>
    <mergeCell ref="W63:Y63"/>
    <mergeCell ref="Z63:AB63"/>
    <mergeCell ref="AC63:AE63"/>
    <mergeCell ref="AF63:AH63"/>
    <mergeCell ref="AI63:AK63"/>
    <mergeCell ref="Q64:S64"/>
    <mergeCell ref="T64:V64"/>
    <mergeCell ref="W64:Y64"/>
    <mergeCell ref="Z64:AB64"/>
    <mergeCell ref="AC64:AE64"/>
    <mergeCell ref="AF64:AH64"/>
    <mergeCell ref="AI64:AK64"/>
    <mergeCell ref="Q65:S65"/>
    <mergeCell ref="T65:V65"/>
    <mergeCell ref="W65:Y65"/>
    <mergeCell ref="Z65:AB65"/>
    <mergeCell ref="AC65:AE65"/>
    <mergeCell ref="AF65:AH65"/>
    <mergeCell ref="AI65:AK65"/>
    <mergeCell ref="Q66:S66"/>
    <mergeCell ref="T66:V66"/>
    <mergeCell ref="W66:Y66"/>
    <mergeCell ref="Z66:AB66"/>
    <mergeCell ref="AC66:AE66"/>
    <mergeCell ref="AF66:AH66"/>
    <mergeCell ref="AI66:AK66"/>
    <mergeCell ref="Q67:S67"/>
    <mergeCell ref="T67:V67"/>
    <mergeCell ref="W67:Y67"/>
    <mergeCell ref="Z67:AB67"/>
    <mergeCell ref="AC67:AE67"/>
    <mergeCell ref="AF67:AH67"/>
    <mergeCell ref="AI67:AK67"/>
    <mergeCell ref="AF69:AH69"/>
    <mergeCell ref="AI69:AK69"/>
    <mergeCell ref="Q68:S68"/>
    <mergeCell ref="T68:V68"/>
    <mergeCell ref="W68:Y68"/>
    <mergeCell ref="Z68:AB68"/>
    <mergeCell ref="Q69:S69"/>
    <mergeCell ref="T69:V69"/>
    <mergeCell ref="W69:Y69"/>
    <mergeCell ref="Z69:AB69"/>
    <mergeCell ref="Q70:S70"/>
    <mergeCell ref="T70:V70"/>
    <mergeCell ref="W70:Y70"/>
    <mergeCell ref="Z70:AB70"/>
    <mergeCell ref="AC70:AE70"/>
    <mergeCell ref="AF70:AH70"/>
    <mergeCell ref="AI70:AK70"/>
    <mergeCell ref="T38:V38"/>
    <mergeCell ref="W38:Y38"/>
    <mergeCell ref="Z38:AB38"/>
    <mergeCell ref="AC68:AE68"/>
    <mergeCell ref="AF68:AH68"/>
    <mergeCell ref="AI68:AK68"/>
    <mergeCell ref="AC69:AE69"/>
    <mergeCell ref="AL38:AO38"/>
    <mergeCell ref="AL39:AO39"/>
    <mergeCell ref="AL40:AO40"/>
    <mergeCell ref="AL41:AO41"/>
    <mergeCell ref="AL42:AO42"/>
    <mergeCell ref="AL43:AO43"/>
    <mergeCell ref="AL44:AO44"/>
    <mergeCell ref="AL45:AO45"/>
    <mergeCell ref="AL46:AO46"/>
    <mergeCell ref="AL47:AO47"/>
    <mergeCell ref="AL48:AO48"/>
    <mergeCell ref="AL49:AO49"/>
    <mergeCell ref="AL50:AO50"/>
    <mergeCell ref="AL51:AO51"/>
    <mergeCell ref="AL52:AO52"/>
    <mergeCell ref="AL53:AO53"/>
    <mergeCell ref="AL54:AO54"/>
    <mergeCell ref="AL55:AO55"/>
    <mergeCell ref="AL56:AO56"/>
    <mergeCell ref="AL57:AO57"/>
    <mergeCell ref="AL58:AO58"/>
    <mergeCell ref="AL59:AO59"/>
    <mergeCell ref="AL60:AO60"/>
    <mergeCell ref="AL61:AO61"/>
    <mergeCell ref="AC2:AN2"/>
    <mergeCell ref="AL70:AO70"/>
    <mergeCell ref="AL66:AO66"/>
    <mergeCell ref="AL67:AO67"/>
    <mergeCell ref="AL68:AO68"/>
    <mergeCell ref="AL69:AO69"/>
    <mergeCell ref="AL62:AO62"/>
    <mergeCell ref="AL63:AO63"/>
    <mergeCell ref="AL64:AO64"/>
    <mergeCell ref="AL65:AO65"/>
  </mergeCells>
  <printOptions horizontalCentered="1"/>
  <pageMargins left="0.35433070866141736" right="0.35433070866141736" top="0.35433070866141736" bottom="0.35433070866141736" header="0.3937007874015748" footer="0"/>
  <pageSetup horizontalDpi="300" verticalDpi="3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workbookViewId="0" topLeftCell="A17">
      <selection activeCell="AG47" sqref="AG47:AK48"/>
    </sheetView>
  </sheetViews>
  <sheetFormatPr defaultColWidth="9.140625" defaultRowHeight="12.75"/>
  <cols>
    <col min="1" max="13" width="3.28125" style="1658" customWidth="1"/>
    <col min="14" max="14" width="3.421875" style="1658" customWidth="1"/>
    <col min="15" max="37" width="3.28125" style="1658" customWidth="1"/>
    <col min="38" max="16384" width="9.140625" style="1658" customWidth="1"/>
  </cols>
  <sheetData>
    <row r="1" spans="35:36" ht="15.75" customHeight="1" thickBot="1" thickTop="1">
      <c r="AI1" s="1659">
        <v>0</v>
      </c>
      <c r="AJ1" s="1660">
        <v>1</v>
      </c>
    </row>
    <row r="2" spans="1:37" ht="13.5" thickTop="1">
      <c r="A2" s="1661"/>
      <c r="J2" s="1662"/>
      <c r="L2" s="1662"/>
      <c r="M2" s="1662"/>
      <c r="AH2" s="1663" t="s">
        <v>1473</v>
      </c>
      <c r="AI2" s="1663"/>
      <c r="AJ2" s="1663"/>
      <c r="AK2" s="1663"/>
    </row>
    <row r="3" spans="1:37" ht="16.5">
      <c r="A3" s="1664" t="s">
        <v>341</v>
      </c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  <c r="AH3" s="1664"/>
      <c r="AI3" s="1664"/>
      <c r="AJ3" s="1664"/>
      <c r="AK3" s="1664"/>
    </row>
    <row r="4" spans="25:36" ht="12.75">
      <c r="Y4" s="1665" t="s">
        <v>1476</v>
      </c>
      <c r="Z4" s="1665"/>
      <c r="AA4" s="1665"/>
      <c r="AB4" s="1665"/>
      <c r="AC4" s="1665"/>
      <c r="AD4" s="1665"/>
      <c r="AE4" s="1665"/>
      <c r="AF4" s="1665"/>
      <c r="AG4" s="1665"/>
      <c r="AH4" s="1665"/>
      <c r="AI4" s="1665"/>
      <c r="AJ4" s="1665"/>
    </row>
    <row r="5" spans="1:37" ht="12.75">
      <c r="A5" s="1666" t="s">
        <v>342</v>
      </c>
      <c r="B5" s="1666"/>
      <c r="AA5" s="1667" t="s">
        <v>343</v>
      </c>
      <c r="AB5" s="1667"/>
      <c r="AC5" s="1667"/>
      <c r="AD5" s="1667"/>
      <c r="AE5" s="1667"/>
      <c r="AF5" s="1667"/>
      <c r="AG5" s="1667"/>
      <c r="AH5" s="1667"/>
      <c r="AI5" s="1667"/>
      <c r="AJ5" s="1667"/>
      <c r="AK5" s="1667"/>
    </row>
    <row r="6" spans="1:37" ht="12.75">
      <c r="A6" s="1668"/>
      <c r="B6" s="1669"/>
      <c r="AA6" s="1667" t="s">
        <v>1477</v>
      </c>
      <c r="AB6" s="1667"/>
      <c r="AC6" s="1667"/>
      <c r="AD6" s="1667"/>
      <c r="AE6" s="1667"/>
      <c r="AF6" s="1667"/>
      <c r="AG6" s="1667"/>
      <c r="AH6" s="1667"/>
      <c r="AI6" s="1667"/>
      <c r="AJ6" s="1667"/>
      <c r="AK6" s="1667"/>
    </row>
    <row r="7" ht="13.5" thickBot="1"/>
    <row r="8" spans="1:37" ht="15.75" customHeight="1" thickBot="1" thickTop="1">
      <c r="A8" s="1659">
        <v>5</v>
      </c>
      <c r="B8" s="1670">
        <v>1</v>
      </c>
      <c r="C8" s="1670">
        <v>3</v>
      </c>
      <c r="D8" s="1670">
        <v>0</v>
      </c>
      <c r="E8" s="1670">
        <v>0</v>
      </c>
      <c r="F8" s="1671">
        <v>9</v>
      </c>
      <c r="G8" s="1668"/>
      <c r="H8" s="1659">
        <v>1</v>
      </c>
      <c r="I8" s="1670">
        <v>2</v>
      </c>
      <c r="J8" s="1670">
        <v>5</v>
      </c>
      <c r="K8" s="1671">
        <v>4</v>
      </c>
      <c r="L8" s="1668"/>
      <c r="M8" s="1659">
        <v>0</v>
      </c>
      <c r="N8" s="1671">
        <v>1</v>
      </c>
      <c r="O8" s="1668"/>
      <c r="P8" s="1659">
        <v>2</v>
      </c>
      <c r="Q8" s="1670">
        <v>8</v>
      </c>
      <c r="R8" s="1670">
        <v>0</v>
      </c>
      <c r="S8" s="1671">
        <v>0</v>
      </c>
      <c r="T8" s="1668"/>
      <c r="U8" s="1659">
        <v>8</v>
      </c>
      <c r="V8" s="1670">
        <v>4</v>
      </c>
      <c r="W8" s="1670">
        <v>1</v>
      </c>
      <c r="X8" s="1670">
        <v>1</v>
      </c>
      <c r="Y8" s="1670">
        <v>0</v>
      </c>
      <c r="Z8" s="1671">
        <v>5</v>
      </c>
      <c r="AA8" s="1672"/>
      <c r="AB8" s="1673">
        <v>3</v>
      </c>
      <c r="AC8" s="1674">
        <v>7</v>
      </c>
      <c r="AD8" s="1675"/>
      <c r="AE8" s="1673">
        <v>2</v>
      </c>
      <c r="AF8" s="1676">
        <v>0</v>
      </c>
      <c r="AG8" s="1676">
        <v>0</v>
      </c>
      <c r="AH8" s="1674">
        <v>9</v>
      </c>
      <c r="AI8" s="1677"/>
      <c r="AJ8" s="1671">
        <v>3</v>
      </c>
      <c r="AK8" s="1669"/>
    </row>
    <row r="9" spans="1:37" ht="13.5" customHeight="1" thickTop="1">
      <c r="A9" s="1678" t="s">
        <v>1450</v>
      </c>
      <c r="B9" s="1678"/>
      <c r="C9" s="1678"/>
      <c r="D9" s="1678"/>
      <c r="E9" s="1678"/>
      <c r="F9" s="1678"/>
      <c r="G9" s="1679"/>
      <c r="H9" s="1678" t="s">
        <v>1451</v>
      </c>
      <c r="I9" s="1678"/>
      <c r="J9" s="1678"/>
      <c r="K9" s="1678"/>
      <c r="L9" s="1679"/>
      <c r="M9" s="1678" t="s">
        <v>344</v>
      </c>
      <c r="N9" s="1678"/>
      <c r="O9" s="1679"/>
      <c r="P9" s="1678" t="s">
        <v>345</v>
      </c>
      <c r="Q9" s="1678"/>
      <c r="R9" s="1678"/>
      <c r="S9" s="1678"/>
      <c r="T9" s="1679"/>
      <c r="U9" s="1678" t="s">
        <v>1454</v>
      </c>
      <c r="V9" s="1678"/>
      <c r="W9" s="1678"/>
      <c r="X9" s="1678"/>
      <c r="Y9" s="1678"/>
      <c r="Z9" s="1678"/>
      <c r="AA9" s="1668"/>
      <c r="AB9" s="1678" t="s">
        <v>1480</v>
      </c>
      <c r="AC9" s="1678"/>
      <c r="AD9" s="1668"/>
      <c r="AE9" s="1678" t="s">
        <v>1481</v>
      </c>
      <c r="AF9" s="1678"/>
      <c r="AG9" s="1678"/>
      <c r="AH9" s="1678"/>
      <c r="AI9" s="1679" t="s">
        <v>1482</v>
      </c>
      <c r="AJ9" s="1679"/>
      <c r="AK9" s="1679"/>
    </row>
    <row r="10" spans="1:37" ht="12.75" customHeight="1">
      <c r="A10" s="1679"/>
      <c r="B10" s="1679"/>
      <c r="C10" s="1679"/>
      <c r="D10" s="1679"/>
      <c r="E10" s="1679"/>
      <c r="F10" s="1679"/>
      <c r="G10" s="1679"/>
      <c r="H10" s="1679"/>
      <c r="I10" s="1679"/>
      <c r="J10" s="1679"/>
      <c r="K10" s="1679"/>
      <c r="L10" s="1679"/>
      <c r="M10" s="1679" t="s">
        <v>1452</v>
      </c>
      <c r="N10" s="1679"/>
      <c r="O10" s="1679"/>
      <c r="P10" s="1679"/>
      <c r="Q10" s="1679"/>
      <c r="R10" s="1679"/>
      <c r="S10" s="1679"/>
      <c r="T10" s="1679"/>
      <c r="U10" s="1679"/>
      <c r="V10" s="1679"/>
      <c r="W10" s="1679"/>
      <c r="X10" s="1679"/>
      <c r="Y10" s="1679"/>
      <c r="Z10" s="1679"/>
      <c r="AA10" s="1668"/>
      <c r="AB10" s="1679"/>
      <c r="AC10" s="1679"/>
      <c r="AD10" s="1668"/>
      <c r="AE10" s="1680"/>
      <c r="AF10" s="1680"/>
      <c r="AG10" s="1680"/>
      <c r="AH10" s="1680"/>
      <c r="AI10" s="1679"/>
      <c r="AJ10" s="1679"/>
      <c r="AK10" s="1679"/>
    </row>
    <row r="11" spans="1:37" ht="12.75">
      <c r="A11" s="1669"/>
      <c r="B11" s="1669"/>
      <c r="C11" s="1669"/>
      <c r="D11" s="1669"/>
      <c r="E11" s="1669"/>
      <c r="F11" s="1669"/>
      <c r="G11" s="1669"/>
      <c r="H11" s="1669"/>
      <c r="I11" s="1669"/>
      <c r="J11" s="1669"/>
      <c r="K11" s="1669"/>
      <c r="L11" s="1669"/>
      <c r="M11" s="1669"/>
      <c r="N11" s="1669"/>
      <c r="O11" s="1669"/>
      <c r="P11" s="1669"/>
      <c r="Q11" s="1669"/>
      <c r="R11" s="1669"/>
      <c r="S11" s="1669"/>
      <c r="T11" s="1669"/>
      <c r="U11" s="1669"/>
      <c r="V11" s="1669"/>
      <c r="W11" s="1669"/>
      <c r="X11" s="1669"/>
      <c r="Y11" s="1669"/>
      <c r="Z11" s="1669"/>
      <c r="AA11" s="1669"/>
      <c r="AB11" s="1669"/>
      <c r="AC11" s="1669"/>
      <c r="AD11" s="1669"/>
      <c r="AE11" s="1669"/>
      <c r="AF11" s="1669"/>
      <c r="AG11" s="1669"/>
      <c r="AH11" s="1669"/>
      <c r="AI11" s="1669"/>
      <c r="AJ11" s="1669"/>
      <c r="AK11" s="1669"/>
    </row>
    <row r="12" spans="1:37" ht="15" customHeight="1">
      <c r="A12" s="1681" t="s">
        <v>346</v>
      </c>
      <c r="B12" s="1681"/>
      <c r="C12" s="1681"/>
      <c r="D12" s="1681"/>
      <c r="E12" s="1681"/>
      <c r="F12" s="1681"/>
      <c r="G12" s="1681"/>
      <c r="H12" s="1682" t="s">
        <v>347</v>
      </c>
      <c r="I12" s="1682"/>
      <c r="J12" s="1682"/>
      <c r="K12" s="1682"/>
      <c r="L12" s="1682"/>
      <c r="M12" s="1682"/>
      <c r="N12" s="1682"/>
      <c r="O12" s="1682"/>
      <c r="P12" s="1682"/>
      <c r="Q12" s="1682"/>
      <c r="R12" s="1682"/>
      <c r="S12" s="1682"/>
      <c r="T12" s="1682"/>
      <c r="U12" s="1682"/>
      <c r="V12" s="1682"/>
      <c r="W12" s="1682"/>
      <c r="X12" s="1682"/>
      <c r="Y12" s="1682"/>
      <c r="Z12" s="1682"/>
      <c r="AA12" s="1682"/>
      <c r="AB12" s="1682"/>
      <c r="AC12" s="1682"/>
      <c r="AD12" s="1682"/>
      <c r="AE12" s="1682"/>
      <c r="AF12" s="1682"/>
      <c r="AG12" s="1682"/>
      <c r="AH12" s="1682"/>
      <c r="AI12" s="1682"/>
      <c r="AJ12" s="1682"/>
      <c r="AK12" s="1682"/>
    </row>
    <row r="13" spans="1:37" ht="15" customHeight="1">
      <c r="A13" s="1681"/>
      <c r="B13" s="1681"/>
      <c r="C13" s="1681"/>
      <c r="D13" s="1681"/>
      <c r="E13" s="1681"/>
      <c r="F13" s="1681"/>
      <c r="G13" s="1681"/>
      <c r="H13" s="1682" t="s">
        <v>348</v>
      </c>
      <c r="I13" s="1682"/>
      <c r="J13" s="1682"/>
      <c r="K13" s="1682"/>
      <c r="L13" s="1682"/>
      <c r="M13" s="1682"/>
      <c r="N13" s="1682"/>
      <c r="O13" s="1682"/>
      <c r="P13" s="1682"/>
      <c r="Q13" s="1682"/>
      <c r="R13" s="1682"/>
      <c r="S13" s="1682"/>
      <c r="T13" s="1682"/>
      <c r="U13" s="1682"/>
      <c r="V13" s="1682"/>
      <c r="W13" s="1682"/>
      <c r="X13" s="1682"/>
      <c r="Y13" s="1682"/>
      <c r="Z13" s="1682"/>
      <c r="AA13" s="1682"/>
      <c r="AB13" s="1682"/>
      <c r="AC13" s="1682"/>
      <c r="AD13" s="1682"/>
      <c r="AE13" s="1682"/>
      <c r="AF13" s="1682"/>
      <c r="AG13" s="1682"/>
      <c r="AH13" s="1682"/>
      <c r="AI13" s="1682"/>
      <c r="AJ13" s="1682"/>
      <c r="AK13" s="1682"/>
    </row>
    <row r="14" spans="1:37" ht="44.25" customHeight="1">
      <c r="A14" s="1681"/>
      <c r="B14" s="1681"/>
      <c r="C14" s="1681"/>
      <c r="D14" s="1681"/>
      <c r="E14" s="1681"/>
      <c r="F14" s="1681"/>
      <c r="G14" s="1681"/>
      <c r="H14" s="1683" t="s">
        <v>1485</v>
      </c>
      <c r="I14" s="1683"/>
      <c r="J14" s="1683" t="s">
        <v>349</v>
      </c>
      <c r="K14" s="1683"/>
      <c r="L14" s="1683"/>
      <c r="M14" s="1683"/>
      <c r="N14" s="1683"/>
      <c r="O14" s="1683"/>
      <c r="P14" s="1683"/>
      <c r="Q14" s="1683"/>
      <c r="R14" s="1683" t="s">
        <v>350</v>
      </c>
      <c r="S14" s="1683"/>
      <c r="T14" s="1683"/>
      <c r="U14" s="1683" t="s">
        <v>351</v>
      </c>
      <c r="V14" s="1683"/>
      <c r="W14" s="1683"/>
      <c r="X14" s="1683"/>
      <c r="Y14" s="1683"/>
      <c r="Z14" s="1683"/>
      <c r="AA14" s="1683" t="s">
        <v>352</v>
      </c>
      <c r="AB14" s="1683"/>
      <c r="AC14" s="1683"/>
      <c r="AD14" s="1683"/>
      <c r="AE14" s="1683"/>
      <c r="AF14" s="1683"/>
      <c r="AG14" s="1683" t="s">
        <v>353</v>
      </c>
      <c r="AH14" s="1683"/>
      <c r="AI14" s="1683"/>
      <c r="AJ14" s="1683"/>
      <c r="AK14" s="1683"/>
    </row>
    <row r="15" spans="1:37" ht="15" customHeight="1">
      <c r="A15" s="1681"/>
      <c r="B15" s="1681"/>
      <c r="C15" s="1681"/>
      <c r="D15" s="1681"/>
      <c r="E15" s="1681"/>
      <c r="F15" s="1681"/>
      <c r="G15" s="1681"/>
      <c r="H15" s="1683"/>
      <c r="I15" s="1683"/>
      <c r="J15" s="1683"/>
      <c r="K15" s="1683"/>
      <c r="L15" s="1683"/>
      <c r="M15" s="1683"/>
      <c r="N15" s="1683"/>
      <c r="O15" s="1683"/>
      <c r="P15" s="1683"/>
      <c r="Q15" s="1683"/>
      <c r="R15" s="1683"/>
      <c r="S15" s="1683"/>
      <c r="T15" s="1683"/>
      <c r="U15" s="1684" t="s">
        <v>354</v>
      </c>
      <c r="V15" s="1684"/>
      <c r="W15" s="1684"/>
      <c r="X15" s="1684"/>
      <c r="Y15" s="1684"/>
      <c r="Z15" s="1684"/>
      <c r="AA15" s="1684"/>
      <c r="AB15" s="1684"/>
      <c r="AC15" s="1684"/>
      <c r="AD15" s="1684"/>
      <c r="AE15" s="1684"/>
      <c r="AF15" s="1684"/>
      <c r="AG15" s="1684"/>
      <c r="AH15" s="1684"/>
      <c r="AI15" s="1684"/>
      <c r="AJ15" s="1684"/>
      <c r="AK15" s="1684"/>
    </row>
    <row r="16" spans="1:37" ht="12.75">
      <c r="A16" s="1684">
        <v>1</v>
      </c>
      <c r="B16" s="1685"/>
      <c r="C16" s="1685"/>
      <c r="D16" s="1685"/>
      <c r="E16" s="1685"/>
      <c r="F16" s="1685"/>
      <c r="G16" s="1685"/>
      <c r="H16" s="1685">
        <v>2</v>
      </c>
      <c r="I16" s="1685"/>
      <c r="J16" s="1684">
        <v>3</v>
      </c>
      <c r="K16" s="1684"/>
      <c r="L16" s="1684"/>
      <c r="M16" s="1684"/>
      <c r="N16" s="1684"/>
      <c r="O16" s="1684"/>
      <c r="P16" s="1684"/>
      <c r="Q16" s="1684"/>
      <c r="R16" s="1684">
        <v>4</v>
      </c>
      <c r="S16" s="1684"/>
      <c r="T16" s="1684"/>
      <c r="U16" s="1684">
        <v>5</v>
      </c>
      <c r="V16" s="1684"/>
      <c r="W16" s="1684"/>
      <c r="X16" s="1684"/>
      <c r="Y16" s="1684"/>
      <c r="Z16" s="1684"/>
      <c r="AA16" s="1684">
        <v>6</v>
      </c>
      <c r="AB16" s="1684"/>
      <c r="AC16" s="1684"/>
      <c r="AD16" s="1684"/>
      <c r="AE16" s="1684"/>
      <c r="AF16" s="1684"/>
      <c r="AG16" s="1684">
        <v>7</v>
      </c>
      <c r="AH16" s="1684"/>
      <c r="AI16" s="1684"/>
      <c r="AJ16" s="1684"/>
      <c r="AK16" s="1684"/>
    </row>
    <row r="17" spans="1:37" ht="12.75">
      <c r="A17" s="1686"/>
      <c r="B17" s="1687">
        <v>8</v>
      </c>
      <c r="C17" s="1687">
        <v>5</v>
      </c>
      <c r="D17" s="1687">
        <v>3</v>
      </c>
      <c r="E17" s="1687">
        <v>3</v>
      </c>
      <c r="F17" s="1687">
        <v>1</v>
      </c>
      <c r="G17" s="1687">
        <v>1</v>
      </c>
      <c r="H17" s="1687">
        <v>0</v>
      </c>
      <c r="I17" s="1687">
        <v>1</v>
      </c>
      <c r="J17" s="1688"/>
      <c r="K17" s="1684"/>
      <c r="L17" s="1684"/>
      <c r="M17" s="1684"/>
      <c r="N17" s="1684"/>
      <c r="O17" s="1684"/>
      <c r="P17" s="1684"/>
      <c r="Q17" s="1684"/>
      <c r="R17" s="1689"/>
      <c r="S17" s="1689"/>
      <c r="T17" s="1689"/>
      <c r="U17" s="1689"/>
      <c r="V17" s="1689"/>
      <c r="W17" s="1689"/>
      <c r="X17" s="1689"/>
      <c r="Y17" s="1689"/>
      <c r="Z17" s="1689"/>
      <c r="AA17" s="1689"/>
      <c r="AB17" s="1689"/>
      <c r="AC17" s="1689"/>
      <c r="AD17" s="1689"/>
      <c r="AE17" s="1689"/>
      <c r="AF17" s="1689"/>
      <c r="AG17" s="1689"/>
      <c r="AH17" s="1689"/>
      <c r="AI17" s="1689"/>
      <c r="AJ17" s="1689"/>
      <c r="AK17" s="1689"/>
    </row>
    <row r="18" spans="1:37" ht="12.75">
      <c r="A18" s="1690"/>
      <c r="B18" s="1680"/>
      <c r="C18" s="1680"/>
      <c r="D18" s="1680"/>
      <c r="E18" s="1680"/>
      <c r="F18" s="1680"/>
      <c r="G18" s="1680"/>
      <c r="H18" s="1690"/>
      <c r="I18" s="1691"/>
      <c r="J18" s="1684"/>
      <c r="K18" s="1684"/>
      <c r="L18" s="1684"/>
      <c r="M18" s="1684"/>
      <c r="N18" s="1684"/>
      <c r="O18" s="1684"/>
      <c r="P18" s="1684"/>
      <c r="Q18" s="1684"/>
      <c r="R18" s="1689"/>
      <c r="S18" s="1689"/>
      <c r="T18" s="1689"/>
      <c r="U18" s="1689"/>
      <c r="V18" s="1689"/>
      <c r="W18" s="1689"/>
      <c r="X18" s="1689"/>
      <c r="Y18" s="1689"/>
      <c r="Z18" s="1689"/>
      <c r="AA18" s="1689"/>
      <c r="AB18" s="1689"/>
      <c r="AC18" s="1689"/>
      <c r="AD18" s="1689"/>
      <c r="AE18" s="1689"/>
      <c r="AF18" s="1689"/>
      <c r="AG18" s="1689"/>
      <c r="AH18" s="1689"/>
      <c r="AI18" s="1689"/>
      <c r="AJ18" s="1689"/>
      <c r="AK18" s="1689"/>
    </row>
    <row r="19" spans="1:37" ht="12.75">
      <c r="A19" s="1690"/>
      <c r="B19" s="1680"/>
      <c r="C19" s="1680"/>
      <c r="D19" s="1680"/>
      <c r="E19" s="1680"/>
      <c r="F19" s="1680"/>
      <c r="G19" s="1680"/>
      <c r="H19" s="1687">
        <v>0</v>
      </c>
      <c r="I19" s="1687">
        <v>2</v>
      </c>
      <c r="J19" s="1688" t="s">
        <v>355</v>
      </c>
      <c r="K19" s="1684"/>
      <c r="L19" s="1684"/>
      <c r="M19" s="1684"/>
      <c r="N19" s="1684"/>
      <c r="O19" s="1684"/>
      <c r="P19" s="1684"/>
      <c r="Q19" s="1684"/>
      <c r="R19" s="1689" t="s">
        <v>356</v>
      </c>
      <c r="S19" s="1689"/>
      <c r="T19" s="1689"/>
      <c r="U19" s="1689"/>
      <c r="V19" s="1689"/>
      <c r="W19" s="1689"/>
      <c r="X19" s="1689"/>
      <c r="Y19" s="1689"/>
      <c r="Z19" s="1689"/>
      <c r="AA19" s="1689"/>
      <c r="AB19" s="1689"/>
      <c r="AC19" s="1689"/>
      <c r="AD19" s="1689"/>
      <c r="AE19" s="1689"/>
      <c r="AF19" s="1689"/>
      <c r="AG19" s="1689">
        <v>3500</v>
      </c>
      <c r="AH19" s="1689"/>
      <c r="AI19" s="1689"/>
      <c r="AJ19" s="1689"/>
      <c r="AK19" s="1689"/>
    </row>
    <row r="20" spans="1:37" ht="12.75">
      <c r="A20" s="1690"/>
      <c r="B20" s="1680"/>
      <c r="C20" s="1680"/>
      <c r="D20" s="1680"/>
      <c r="E20" s="1680"/>
      <c r="F20" s="1680"/>
      <c r="G20" s="1680"/>
      <c r="H20" s="1690"/>
      <c r="I20" s="1691"/>
      <c r="J20" s="1684"/>
      <c r="K20" s="1684"/>
      <c r="L20" s="1684"/>
      <c r="M20" s="1684"/>
      <c r="N20" s="1684"/>
      <c r="O20" s="1684"/>
      <c r="P20" s="1684"/>
      <c r="Q20" s="1684"/>
      <c r="R20" s="1689"/>
      <c r="S20" s="1689"/>
      <c r="T20" s="1689"/>
      <c r="U20" s="1689"/>
      <c r="V20" s="1689"/>
      <c r="W20" s="1689"/>
      <c r="X20" s="1689"/>
      <c r="Y20" s="1689"/>
      <c r="Z20" s="1689"/>
      <c r="AA20" s="1689"/>
      <c r="AB20" s="1689"/>
      <c r="AC20" s="1689"/>
      <c r="AD20" s="1689"/>
      <c r="AE20" s="1689"/>
      <c r="AF20" s="1689"/>
      <c r="AG20" s="1689"/>
      <c r="AH20" s="1689"/>
      <c r="AI20" s="1689"/>
      <c r="AJ20" s="1689"/>
      <c r="AK20" s="1689"/>
    </row>
    <row r="21" spans="1:37" ht="12.75">
      <c r="A21" s="1692"/>
      <c r="B21" s="1687">
        <v>8</v>
      </c>
      <c r="C21" s="1687">
        <v>5</v>
      </c>
      <c r="D21" s="1687">
        <v>3</v>
      </c>
      <c r="E21" s="1687">
        <v>3</v>
      </c>
      <c r="F21" s="1687">
        <v>2</v>
      </c>
      <c r="G21" s="1687">
        <v>2</v>
      </c>
      <c r="H21" s="1687">
        <v>0</v>
      </c>
      <c r="I21" s="1687">
        <v>1</v>
      </c>
      <c r="J21" s="1688"/>
      <c r="K21" s="1684"/>
      <c r="L21" s="1684"/>
      <c r="M21" s="1684"/>
      <c r="N21" s="1684"/>
      <c r="O21" s="1684"/>
      <c r="P21" s="1684"/>
      <c r="Q21" s="1684"/>
      <c r="R21" s="1689"/>
      <c r="S21" s="1689"/>
      <c r="T21" s="1689"/>
      <c r="U21" s="1689"/>
      <c r="V21" s="1689"/>
      <c r="W21" s="1689"/>
      <c r="X21" s="1689"/>
      <c r="Y21" s="1689"/>
      <c r="Z21" s="1689"/>
      <c r="AA21" s="1689"/>
      <c r="AB21" s="1689"/>
      <c r="AC21" s="1689"/>
      <c r="AD21" s="1689"/>
      <c r="AE21" s="1689"/>
      <c r="AF21" s="1689"/>
      <c r="AG21" s="1689"/>
      <c r="AH21" s="1689"/>
      <c r="AI21" s="1689"/>
      <c r="AJ21" s="1689"/>
      <c r="AK21" s="1689"/>
    </row>
    <row r="22" spans="1:37" ht="12.75">
      <c r="A22" s="1690"/>
      <c r="B22" s="1680"/>
      <c r="C22" s="1680"/>
      <c r="D22" s="1680"/>
      <c r="E22" s="1680"/>
      <c r="F22" s="1680"/>
      <c r="G22" s="1680"/>
      <c r="H22" s="1690"/>
      <c r="I22" s="1691"/>
      <c r="J22" s="1684"/>
      <c r="K22" s="1684"/>
      <c r="L22" s="1684"/>
      <c r="M22" s="1684"/>
      <c r="N22" s="1684"/>
      <c r="O22" s="1684"/>
      <c r="P22" s="1684"/>
      <c r="Q22" s="1684"/>
      <c r="R22" s="1689"/>
      <c r="S22" s="1689"/>
      <c r="T22" s="1689"/>
      <c r="U22" s="1689"/>
      <c r="V22" s="1689"/>
      <c r="W22" s="1689"/>
      <c r="X22" s="1689"/>
      <c r="Y22" s="1689"/>
      <c r="Z22" s="1689"/>
      <c r="AA22" s="1689"/>
      <c r="AB22" s="1689"/>
      <c r="AC22" s="1689"/>
      <c r="AD22" s="1689"/>
      <c r="AE22" s="1689"/>
      <c r="AF22" s="1689"/>
      <c r="AG22" s="1689"/>
      <c r="AH22" s="1689"/>
      <c r="AI22" s="1689"/>
      <c r="AJ22" s="1689"/>
      <c r="AK22" s="1689"/>
    </row>
    <row r="23" spans="1:37" ht="12.75">
      <c r="A23" s="1690"/>
      <c r="B23" s="1680"/>
      <c r="C23" s="1680"/>
      <c r="D23" s="1680"/>
      <c r="E23" s="1680"/>
      <c r="F23" s="1680"/>
      <c r="G23" s="1680"/>
      <c r="H23" s="1687">
        <v>0</v>
      </c>
      <c r="I23" s="1687">
        <v>2</v>
      </c>
      <c r="J23" s="1688" t="s">
        <v>357</v>
      </c>
      <c r="K23" s="1684"/>
      <c r="L23" s="1684"/>
      <c r="M23" s="1684"/>
      <c r="N23" s="1684"/>
      <c r="O23" s="1684"/>
      <c r="P23" s="1684"/>
      <c r="Q23" s="1684"/>
      <c r="R23" s="1689" t="s">
        <v>356</v>
      </c>
      <c r="S23" s="1689"/>
      <c r="T23" s="1689"/>
      <c r="U23" s="1689"/>
      <c r="V23" s="1689"/>
      <c r="W23" s="1689"/>
      <c r="X23" s="1689"/>
      <c r="Y23" s="1689"/>
      <c r="Z23" s="1689"/>
      <c r="AA23" s="1689"/>
      <c r="AB23" s="1689"/>
      <c r="AC23" s="1689"/>
      <c r="AD23" s="1689"/>
      <c r="AE23" s="1689"/>
      <c r="AF23" s="1689"/>
      <c r="AG23" s="1689">
        <v>50</v>
      </c>
      <c r="AH23" s="1689"/>
      <c r="AI23" s="1689"/>
      <c r="AJ23" s="1689"/>
      <c r="AK23" s="1689"/>
    </row>
    <row r="24" spans="1:37" ht="12.75">
      <c r="A24" s="1690"/>
      <c r="B24" s="1680"/>
      <c r="C24" s="1680"/>
      <c r="D24" s="1680"/>
      <c r="E24" s="1680"/>
      <c r="F24" s="1680"/>
      <c r="G24" s="1680"/>
      <c r="H24" s="1690"/>
      <c r="I24" s="1691"/>
      <c r="J24" s="1684"/>
      <c r="K24" s="1684"/>
      <c r="L24" s="1684"/>
      <c r="M24" s="1684"/>
      <c r="N24" s="1684"/>
      <c r="O24" s="1684"/>
      <c r="P24" s="1684"/>
      <c r="Q24" s="1684"/>
      <c r="R24" s="1689"/>
      <c r="S24" s="1689"/>
      <c r="T24" s="1689"/>
      <c r="U24" s="1689"/>
      <c r="V24" s="1689"/>
      <c r="W24" s="1689"/>
      <c r="X24" s="1689"/>
      <c r="Y24" s="1689"/>
      <c r="Z24" s="1689"/>
      <c r="AA24" s="1689"/>
      <c r="AB24" s="1689"/>
      <c r="AC24" s="1689"/>
      <c r="AD24" s="1689"/>
      <c r="AE24" s="1689"/>
      <c r="AF24" s="1689"/>
      <c r="AG24" s="1689"/>
      <c r="AH24" s="1689"/>
      <c r="AI24" s="1689"/>
      <c r="AJ24" s="1689"/>
      <c r="AK24" s="1689"/>
    </row>
    <row r="25" spans="1:37" ht="12.75">
      <c r="A25" s="1692"/>
      <c r="B25" s="1687">
        <v>8</v>
      </c>
      <c r="C25" s="1687">
        <v>5</v>
      </c>
      <c r="D25" s="1687">
        <v>3</v>
      </c>
      <c r="E25" s="1687">
        <v>3</v>
      </c>
      <c r="F25" s="1687">
        <v>3</v>
      </c>
      <c r="G25" s="1687">
        <v>3</v>
      </c>
      <c r="H25" s="1687">
        <v>0</v>
      </c>
      <c r="I25" s="1687">
        <v>1</v>
      </c>
      <c r="J25" s="1688"/>
      <c r="K25" s="1684"/>
      <c r="L25" s="1684"/>
      <c r="M25" s="1684"/>
      <c r="N25" s="1684"/>
      <c r="O25" s="1684"/>
      <c r="P25" s="1684"/>
      <c r="Q25" s="1684"/>
      <c r="R25" s="1689"/>
      <c r="S25" s="1689"/>
      <c r="T25" s="1689"/>
      <c r="U25" s="1689"/>
      <c r="V25" s="1689"/>
      <c r="W25" s="1689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689"/>
      <c r="AH25" s="1689"/>
      <c r="AI25" s="1689"/>
      <c r="AJ25" s="1689"/>
      <c r="AK25" s="1689"/>
    </row>
    <row r="26" spans="1:37" ht="12.75">
      <c r="A26" s="1690"/>
      <c r="B26" s="1680"/>
      <c r="C26" s="1680"/>
      <c r="D26" s="1680"/>
      <c r="E26" s="1680"/>
      <c r="F26" s="1680"/>
      <c r="G26" s="1680"/>
      <c r="H26" s="1690"/>
      <c r="I26" s="1691"/>
      <c r="J26" s="1684"/>
      <c r="K26" s="1684"/>
      <c r="L26" s="1684"/>
      <c r="M26" s="1684"/>
      <c r="N26" s="1684"/>
      <c r="O26" s="1684"/>
      <c r="P26" s="1684"/>
      <c r="Q26" s="1684"/>
      <c r="R26" s="1689"/>
      <c r="S26" s="1689"/>
      <c r="T26" s="1689"/>
      <c r="U26" s="1689"/>
      <c r="V26" s="1689"/>
      <c r="W26" s="1689"/>
      <c r="X26" s="1689"/>
      <c r="Y26" s="1689"/>
      <c r="Z26" s="1689"/>
      <c r="AA26" s="1689"/>
      <c r="AB26" s="1689"/>
      <c r="AC26" s="1689"/>
      <c r="AD26" s="1689"/>
      <c r="AE26" s="1689"/>
      <c r="AF26" s="1689"/>
      <c r="AG26" s="1689"/>
      <c r="AH26" s="1689"/>
      <c r="AI26" s="1689"/>
      <c r="AJ26" s="1689"/>
      <c r="AK26" s="1689"/>
    </row>
    <row r="27" spans="1:37" ht="12.75">
      <c r="A27" s="1690"/>
      <c r="B27" s="1680"/>
      <c r="C27" s="1680"/>
      <c r="D27" s="1680"/>
      <c r="E27" s="1680"/>
      <c r="F27" s="1680"/>
      <c r="G27" s="1680"/>
      <c r="H27" s="1687">
        <v>0</v>
      </c>
      <c r="I27" s="1687">
        <v>2</v>
      </c>
      <c r="J27" s="1688" t="s">
        <v>358</v>
      </c>
      <c r="K27" s="1684"/>
      <c r="L27" s="1684"/>
      <c r="M27" s="1684"/>
      <c r="N27" s="1684"/>
      <c r="O27" s="1684"/>
      <c r="P27" s="1684"/>
      <c r="Q27" s="1684"/>
      <c r="R27" s="1689" t="s">
        <v>356</v>
      </c>
      <c r="S27" s="1689"/>
      <c r="T27" s="1689"/>
      <c r="U27" s="1689"/>
      <c r="V27" s="1689"/>
      <c r="W27" s="1689"/>
      <c r="X27" s="1689"/>
      <c r="Y27" s="1689"/>
      <c r="Z27" s="1689"/>
      <c r="AA27" s="1689"/>
      <c r="AB27" s="1689"/>
      <c r="AC27" s="1689"/>
      <c r="AD27" s="1689"/>
      <c r="AE27" s="1689"/>
      <c r="AF27" s="1689"/>
      <c r="AG27" s="1689">
        <v>400</v>
      </c>
      <c r="AH27" s="1689"/>
      <c r="AI27" s="1689"/>
      <c r="AJ27" s="1689"/>
      <c r="AK27" s="1689"/>
    </row>
    <row r="28" spans="1:37" ht="12.75">
      <c r="A28" s="1690"/>
      <c r="B28" s="1680"/>
      <c r="C28" s="1680"/>
      <c r="D28" s="1680"/>
      <c r="E28" s="1680"/>
      <c r="F28" s="1680"/>
      <c r="G28" s="1680"/>
      <c r="H28" s="1690"/>
      <c r="I28" s="1691"/>
      <c r="J28" s="1684"/>
      <c r="K28" s="1684"/>
      <c r="L28" s="1684"/>
      <c r="M28" s="1684"/>
      <c r="N28" s="1684"/>
      <c r="O28" s="1684"/>
      <c r="P28" s="1684"/>
      <c r="Q28" s="1684"/>
      <c r="R28" s="1689"/>
      <c r="S28" s="1689"/>
      <c r="T28" s="1689"/>
      <c r="U28" s="1689"/>
      <c r="V28" s="1689"/>
      <c r="W28" s="1689"/>
      <c r="X28" s="1689"/>
      <c r="Y28" s="1689"/>
      <c r="Z28" s="1689"/>
      <c r="AA28" s="1689"/>
      <c r="AB28" s="1689"/>
      <c r="AC28" s="1689"/>
      <c r="AD28" s="1689"/>
      <c r="AE28" s="1689"/>
      <c r="AF28" s="1689"/>
      <c r="AG28" s="1689"/>
      <c r="AH28" s="1689"/>
      <c r="AI28" s="1689"/>
      <c r="AJ28" s="1689"/>
      <c r="AK28" s="1689"/>
    </row>
    <row r="29" spans="1:37" ht="12.75">
      <c r="A29" s="1692"/>
      <c r="B29" s="1687">
        <v>8</v>
      </c>
      <c r="C29" s="1687">
        <v>5</v>
      </c>
      <c r="D29" s="1687">
        <v>3</v>
      </c>
      <c r="E29" s="1687">
        <v>3</v>
      </c>
      <c r="F29" s="1687">
        <v>4</v>
      </c>
      <c r="G29" s="1687">
        <v>4</v>
      </c>
      <c r="H29" s="1687">
        <v>0</v>
      </c>
      <c r="I29" s="1687">
        <v>1</v>
      </c>
      <c r="J29" s="1688"/>
      <c r="K29" s="1684"/>
      <c r="L29" s="1684"/>
      <c r="M29" s="1684"/>
      <c r="N29" s="1684"/>
      <c r="O29" s="1684"/>
      <c r="P29" s="1684"/>
      <c r="Q29" s="1684"/>
      <c r="R29" s="1689"/>
      <c r="S29" s="1689"/>
      <c r="T29" s="1689"/>
      <c r="U29" s="1689"/>
      <c r="V29" s="1689"/>
      <c r="W29" s="1689"/>
      <c r="X29" s="1689"/>
      <c r="Y29" s="1689"/>
      <c r="Z29" s="1689"/>
      <c r="AA29" s="1689"/>
      <c r="AB29" s="1689"/>
      <c r="AC29" s="1689"/>
      <c r="AD29" s="1689"/>
      <c r="AE29" s="1689"/>
      <c r="AF29" s="1689"/>
      <c r="AG29" s="1689"/>
      <c r="AH29" s="1689"/>
      <c r="AI29" s="1689"/>
      <c r="AJ29" s="1689"/>
      <c r="AK29" s="1689"/>
    </row>
    <row r="30" spans="1:37" ht="12.75">
      <c r="A30" s="1690"/>
      <c r="B30" s="1680"/>
      <c r="C30" s="1680"/>
      <c r="D30" s="1680"/>
      <c r="E30" s="1680"/>
      <c r="F30" s="1680"/>
      <c r="G30" s="1680"/>
      <c r="H30" s="1690"/>
      <c r="I30" s="1691"/>
      <c r="J30" s="1684"/>
      <c r="K30" s="1684"/>
      <c r="L30" s="1684"/>
      <c r="M30" s="1684"/>
      <c r="N30" s="1684"/>
      <c r="O30" s="1684"/>
      <c r="P30" s="1684"/>
      <c r="Q30" s="1684"/>
      <c r="R30" s="1689"/>
      <c r="S30" s="1689"/>
      <c r="T30" s="1689"/>
      <c r="U30" s="1689"/>
      <c r="V30" s="1689"/>
      <c r="W30" s="1689"/>
      <c r="X30" s="1689"/>
      <c r="Y30" s="1689"/>
      <c r="Z30" s="1689"/>
      <c r="AA30" s="1689"/>
      <c r="AB30" s="1689"/>
      <c r="AC30" s="1689"/>
      <c r="AD30" s="1689"/>
      <c r="AE30" s="1689"/>
      <c r="AF30" s="1689"/>
      <c r="AG30" s="1689"/>
      <c r="AH30" s="1689"/>
      <c r="AI30" s="1689"/>
      <c r="AJ30" s="1689"/>
      <c r="AK30" s="1689"/>
    </row>
    <row r="31" spans="1:37" ht="12.75">
      <c r="A31" s="1690"/>
      <c r="B31" s="1680"/>
      <c r="C31" s="1680"/>
      <c r="D31" s="1680"/>
      <c r="E31" s="1680"/>
      <c r="F31" s="1680"/>
      <c r="G31" s="1680"/>
      <c r="H31" s="1687">
        <v>0</v>
      </c>
      <c r="I31" s="1687">
        <v>2</v>
      </c>
      <c r="J31" s="1688" t="s">
        <v>359</v>
      </c>
      <c r="K31" s="1684"/>
      <c r="L31" s="1684"/>
      <c r="M31" s="1684"/>
      <c r="N31" s="1684"/>
      <c r="O31" s="1684"/>
      <c r="P31" s="1684"/>
      <c r="Q31" s="1684"/>
      <c r="R31" s="1689" t="s">
        <v>356</v>
      </c>
      <c r="S31" s="1689"/>
      <c r="T31" s="1689"/>
      <c r="U31" s="1689"/>
      <c r="V31" s="1689"/>
      <c r="W31" s="1689"/>
      <c r="X31" s="1689"/>
      <c r="Y31" s="1689"/>
      <c r="Z31" s="1689"/>
      <c r="AA31" s="1689"/>
      <c r="AB31" s="1689"/>
      <c r="AC31" s="1689"/>
      <c r="AD31" s="1689"/>
      <c r="AE31" s="1689"/>
      <c r="AF31" s="1689"/>
      <c r="AG31" s="1689">
        <v>4000</v>
      </c>
      <c r="AH31" s="1689"/>
      <c r="AI31" s="1689"/>
      <c r="AJ31" s="1689"/>
      <c r="AK31" s="1689"/>
    </row>
    <row r="32" spans="1:37" ht="12.75">
      <c r="A32" s="1690"/>
      <c r="B32" s="1680"/>
      <c r="C32" s="1680"/>
      <c r="D32" s="1680"/>
      <c r="E32" s="1680"/>
      <c r="F32" s="1680"/>
      <c r="G32" s="1680"/>
      <c r="H32" s="1690"/>
      <c r="I32" s="1691"/>
      <c r="J32" s="1684"/>
      <c r="K32" s="1684"/>
      <c r="L32" s="1684"/>
      <c r="M32" s="1684"/>
      <c r="N32" s="1684"/>
      <c r="O32" s="1684"/>
      <c r="P32" s="1684"/>
      <c r="Q32" s="1684"/>
      <c r="R32" s="1689"/>
      <c r="S32" s="1689"/>
      <c r="T32" s="1689"/>
      <c r="U32" s="1689"/>
      <c r="V32" s="1689"/>
      <c r="W32" s="1689"/>
      <c r="X32" s="1689"/>
      <c r="Y32" s="1689"/>
      <c r="Z32" s="1689"/>
      <c r="AA32" s="1689"/>
      <c r="AB32" s="1689"/>
      <c r="AC32" s="1689"/>
      <c r="AD32" s="1689"/>
      <c r="AE32" s="1689"/>
      <c r="AF32" s="1689"/>
      <c r="AG32" s="1689"/>
      <c r="AH32" s="1689"/>
      <c r="AI32" s="1689"/>
      <c r="AJ32" s="1689"/>
      <c r="AK32" s="1689"/>
    </row>
    <row r="33" spans="1:37" ht="12.75">
      <c r="A33" s="1692"/>
      <c r="B33" s="1687">
        <v>8</v>
      </c>
      <c r="C33" s="1687">
        <v>5</v>
      </c>
      <c r="D33" s="1687">
        <v>3</v>
      </c>
      <c r="E33" s="1687">
        <v>3</v>
      </c>
      <c r="F33" s="1687">
        <v>5</v>
      </c>
      <c r="G33" s="1687">
        <v>5</v>
      </c>
      <c r="H33" s="1687">
        <v>0</v>
      </c>
      <c r="I33" s="1687">
        <v>1</v>
      </c>
      <c r="J33" s="1688"/>
      <c r="K33" s="1684"/>
      <c r="L33" s="1684"/>
      <c r="M33" s="1684"/>
      <c r="N33" s="1684"/>
      <c r="O33" s="1684"/>
      <c r="P33" s="1684"/>
      <c r="Q33" s="1684"/>
      <c r="R33" s="1689"/>
      <c r="S33" s="1689"/>
      <c r="T33" s="1689"/>
      <c r="U33" s="1689"/>
      <c r="V33" s="1689"/>
      <c r="W33" s="1689"/>
      <c r="X33" s="1689"/>
      <c r="Y33" s="1689"/>
      <c r="Z33" s="1689"/>
      <c r="AA33" s="1689"/>
      <c r="AB33" s="1689"/>
      <c r="AC33" s="1689"/>
      <c r="AD33" s="1689"/>
      <c r="AE33" s="1689"/>
      <c r="AF33" s="1689"/>
      <c r="AG33" s="1689"/>
      <c r="AH33" s="1689"/>
      <c r="AI33" s="1689"/>
      <c r="AJ33" s="1689"/>
      <c r="AK33" s="1689"/>
    </row>
    <row r="34" spans="1:37" ht="12.75">
      <c r="A34" s="1690"/>
      <c r="B34" s="1680"/>
      <c r="C34" s="1680"/>
      <c r="D34" s="1680"/>
      <c r="E34" s="1680"/>
      <c r="F34" s="1680"/>
      <c r="G34" s="1680"/>
      <c r="H34" s="1690"/>
      <c r="I34" s="1691"/>
      <c r="J34" s="1684"/>
      <c r="K34" s="1684"/>
      <c r="L34" s="1684"/>
      <c r="M34" s="1684"/>
      <c r="N34" s="1684"/>
      <c r="O34" s="1684"/>
      <c r="P34" s="1684"/>
      <c r="Q34" s="1684"/>
      <c r="R34" s="1689"/>
      <c r="S34" s="1689"/>
      <c r="T34" s="1689"/>
      <c r="U34" s="1689"/>
      <c r="V34" s="1689"/>
      <c r="W34" s="1689"/>
      <c r="X34" s="1689"/>
      <c r="Y34" s="1689"/>
      <c r="Z34" s="1689"/>
      <c r="AA34" s="1689"/>
      <c r="AB34" s="1689"/>
      <c r="AC34" s="1689"/>
      <c r="AD34" s="1689"/>
      <c r="AE34" s="1689"/>
      <c r="AF34" s="1689"/>
      <c r="AG34" s="1689"/>
      <c r="AH34" s="1689"/>
      <c r="AI34" s="1689"/>
      <c r="AJ34" s="1689"/>
      <c r="AK34" s="1689"/>
    </row>
    <row r="35" spans="1:37" ht="12.75">
      <c r="A35" s="1690"/>
      <c r="B35" s="1680"/>
      <c r="C35" s="1680"/>
      <c r="D35" s="1680"/>
      <c r="E35" s="1680"/>
      <c r="F35" s="1680"/>
      <c r="G35" s="1680"/>
      <c r="H35" s="1687">
        <v>0</v>
      </c>
      <c r="I35" s="1687">
        <v>2</v>
      </c>
      <c r="J35" s="1688" t="s">
        <v>360</v>
      </c>
      <c r="K35" s="1684"/>
      <c r="L35" s="1684"/>
      <c r="M35" s="1684"/>
      <c r="N35" s="1684"/>
      <c r="O35" s="1684"/>
      <c r="P35" s="1684"/>
      <c r="Q35" s="1684"/>
      <c r="R35" s="1689" t="s">
        <v>356</v>
      </c>
      <c r="S35" s="1689"/>
      <c r="T35" s="1689"/>
      <c r="U35" s="1689"/>
      <c r="V35" s="1689"/>
      <c r="W35" s="1689"/>
      <c r="X35" s="1689"/>
      <c r="Y35" s="1689"/>
      <c r="Z35" s="1689"/>
      <c r="AA35" s="1689"/>
      <c r="AB35" s="1689"/>
      <c r="AC35" s="1689"/>
      <c r="AD35" s="1689"/>
      <c r="AE35" s="1689"/>
      <c r="AF35" s="1689"/>
      <c r="AG35" s="1689">
        <v>1100</v>
      </c>
      <c r="AH35" s="1689"/>
      <c r="AI35" s="1689"/>
      <c r="AJ35" s="1689"/>
      <c r="AK35" s="1689"/>
    </row>
    <row r="36" spans="1:37" ht="12.75">
      <c r="A36" s="1690"/>
      <c r="B36" s="1680"/>
      <c r="C36" s="1680"/>
      <c r="D36" s="1680"/>
      <c r="E36" s="1680"/>
      <c r="F36" s="1680"/>
      <c r="G36" s="1680"/>
      <c r="H36" s="1690"/>
      <c r="I36" s="1691"/>
      <c r="J36" s="1684"/>
      <c r="K36" s="1684"/>
      <c r="L36" s="1684"/>
      <c r="M36" s="1684"/>
      <c r="N36" s="1684"/>
      <c r="O36" s="1684"/>
      <c r="P36" s="1684"/>
      <c r="Q36" s="1684"/>
      <c r="R36" s="1689"/>
      <c r="S36" s="1689"/>
      <c r="T36" s="1689"/>
      <c r="U36" s="1689"/>
      <c r="V36" s="1689"/>
      <c r="W36" s="1689"/>
      <c r="X36" s="1689"/>
      <c r="Y36" s="1689"/>
      <c r="Z36" s="1689"/>
      <c r="AA36" s="1689"/>
      <c r="AB36" s="1689"/>
      <c r="AC36" s="1689"/>
      <c r="AD36" s="1689"/>
      <c r="AE36" s="1689"/>
      <c r="AF36" s="1689"/>
      <c r="AG36" s="1689"/>
      <c r="AH36" s="1689"/>
      <c r="AI36" s="1689"/>
      <c r="AJ36" s="1689"/>
      <c r="AK36" s="1689"/>
    </row>
    <row r="37" spans="1:37" ht="12.75">
      <c r="A37" s="1692"/>
      <c r="B37" s="1687"/>
      <c r="C37" s="1687"/>
      <c r="D37" s="1687"/>
      <c r="E37" s="1687"/>
      <c r="F37" s="1687"/>
      <c r="G37" s="1687"/>
      <c r="H37" s="1687">
        <v>0</v>
      </c>
      <c r="I37" s="1687">
        <v>1</v>
      </c>
      <c r="J37" s="1688"/>
      <c r="K37" s="1684"/>
      <c r="L37" s="1684"/>
      <c r="M37" s="1684"/>
      <c r="N37" s="1684"/>
      <c r="O37" s="1684"/>
      <c r="P37" s="1684"/>
      <c r="Q37" s="1684"/>
      <c r="R37" s="1689"/>
      <c r="S37" s="1689"/>
      <c r="T37" s="1689"/>
      <c r="U37" s="1689"/>
      <c r="V37" s="1689"/>
      <c r="W37" s="1689"/>
      <c r="X37" s="1689"/>
      <c r="Y37" s="1689"/>
      <c r="Z37" s="1689"/>
      <c r="AA37" s="1689"/>
      <c r="AB37" s="1689"/>
      <c r="AC37" s="1689"/>
      <c r="AD37" s="1689"/>
      <c r="AE37" s="1689"/>
      <c r="AF37" s="1689"/>
      <c r="AG37" s="1689"/>
      <c r="AH37" s="1689"/>
      <c r="AI37" s="1689"/>
      <c r="AJ37" s="1689"/>
      <c r="AK37" s="1689"/>
    </row>
    <row r="38" spans="1:37" ht="12.75">
      <c r="A38" s="1690"/>
      <c r="B38" s="1680"/>
      <c r="C38" s="1680"/>
      <c r="D38" s="1680"/>
      <c r="E38" s="1680"/>
      <c r="F38" s="1680"/>
      <c r="G38" s="1680"/>
      <c r="H38" s="1690"/>
      <c r="I38" s="1691"/>
      <c r="J38" s="1684"/>
      <c r="K38" s="1684"/>
      <c r="L38" s="1684"/>
      <c r="M38" s="1684"/>
      <c r="N38" s="1684"/>
      <c r="O38" s="1684"/>
      <c r="P38" s="1684"/>
      <c r="Q38" s="1684"/>
      <c r="R38" s="1689"/>
      <c r="S38" s="1689"/>
      <c r="T38" s="1689"/>
      <c r="U38" s="1689"/>
      <c r="V38" s="1689"/>
      <c r="W38" s="1689"/>
      <c r="X38" s="1689"/>
      <c r="Y38" s="1689"/>
      <c r="Z38" s="1689"/>
      <c r="AA38" s="1689"/>
      <c r="AB38" s="1689"/>
      <c r="AC38" s="1689"/>
      <c r="AD38" s="1689"/>
      <c r="AE38" s="1689"/>
      <c r="AF38" s="1689"/>
      <c r="AG38" s="1689"/>
      <c r="AH38" s="1689"/>
      <c r="AI38" s="1689"/>
      <c r="AJ38" s="1689"/>
      <c r="AK38" s="1689"/>
    </row>
    <row r="39" spans="1:37" ht="12.75">
      <c r="A39" s="1690"/>
      <c r="B39" s="1680"/>
      <c r="C39" s="1680"/>
      <c r="D39" s="1680"/>
      <c r="E39" s="1680"/>
      <c r="F39" s="1680"/>
      <c r="G39" s="1680"/>
      <c r="H39" s="1687">
        <v>0</v>
      </c>
      <c r="I39" s="1687">
        <v>2</v>
      </c>
      <c r="J39" s="1688"/>
      <c r="K39" s="1684"/>
      <c r="L39" s="1684"/>
      <c r="M39" s="1684"/>
      <c r="N39" s="1684"/>
      <c r="O39" s="1684"/>
      <c r="P39" s="1684"/>
      <c r="Q39" s="1684"/>
      <c r="R39" s="1689"/>
      <c r="S39" s="1689"/>
      <c r="T39" s="1689"/>
      <c r="U39" s="1689"/>
      <c r="V39" s="1689"/>
      <c r="W39" s="1689"/>
      <c r="X39" s="1689"/>
      <c r="Y39" s="1689"/>
      <c r="Z39" s="1689"/>
      <c r="AA39" s="1689"/>
      <c r="AB39" s="1689"/>
      <c r="AC39" s="1689"/>
      <c r="AD39" s="1689"/>
      <c r="AE39" s="1689"/>
      <c r="AF39" s="1689"/>
      <c r="AG39" s="1689"/>
      <c r="AH39" s="1689"/>
      <c r="AI39" s="1689"/>
      <c r="AJ39" s="1689"/>
      <c r="AK39" s="1689"/>
    </row>
    <row r="40" spans="1:37" ht="12.75">
      <c r="A40" s="1690"/>
      <c r="B40" s="1680"/>
      <c r="C40" s="1680"/>
      <c r="D40" s="1680"/>
      <c r="E40" s="1680"/>
      <c r="F40" s="1680"/>
      <c r="G40" s="1680"/>
      <c r="H40" s="1690"/>
      <c r="I40" s="1691"/>
      <c r="J40" s="1684"/>
      <c r="K40" s="1684"/>
      <c r="L40" s="1684"/>
      <c r="M40" s="1684"/>
      <c r="N40" s="1684"/>
      <c r="O40" s="1684"/>
      <c r="P40" s="1684"/>
      <c r="Q40" s="1684"/>
      <c r="R40" s="1689"/>
      <c r="S40" s="1689"/>
      <c r="T40" s="1689"/>
      <c r="U40" s="1689"/>
      <c r="V40" s="1689"/>
      <c r="W40" s="1689"/>
      <c r="X40" s="1689"/>
      <c r="Y40" s="1689"/>
      <c r="Z40" s="1689"/>
      <c r="AA40" s="1689"/>
      <c r="AB40" s="1689"/>
      <c r="AC40" s="1689"/>
      <c r="AD40" s="1689"/>
      <c r="AE40" s="1689"/>
      <c r="AF40" s="1689"/>
      <c r="AG40" s="1689"/>
      <c r="AH40" s="1689"/>
      <c r="AI40" s="1689"/>
      <c r="AJ40" s="1689"/>
      <c r="AK40" s="1689"/>
    </row>
    <row r="41" spans="1:37" ht="12.75">
      <c r="A41" s="1692"/>
      <c r="B41" s="1687"/>
      <c r="C41" s="1687"/>
      <c r="D41" s="1687"/>
      <c r="E41" s="1687"/>
      <c r="F41" s="1687"/>
      <c r="G41" s="1687"/>
      <c r="H41" s="1687">
        <v>0</v>
      </c>
      <c r="I41" s="1687">
        <v>1</v>
      </c>
      <c r="J41" s="1688"/>
      <c r="K41" s="1684"/>
      <c r="L41" s="1684"/>
      <c r="M41" s="1684"/>
      <c r="N41" s="1684"/>
      <c r="O41" s="1684"/>
      <c r="P41" s="1684"/>
      <c r="Q41" s="1684"/>
      <c r="R41" s="1689"/>
      <c r="S41" s="1689"/>
      <c r="T41" s="1689"/>
      <c r="U41" s="1689"/>
      <c r="V41" s="1689"/>
      <c r="W41" s="1689"/>
      <c r="X41" s="1689"/>
      <c r="Y41" s="1689"/>
      <c r="Z41" s="1689"/>
      <c r="AA41" s="1689"/>
      <c r="AB41" s="1689"/>
      <c r="AC41" s="1689"/>
      <c r="AD41" s="1689"/>
      <c r="AE41" s="1689"/>
      <c r="AF41" s="1689"/>
      <c r="AG41" s="1689"/>
      <c r="AH41" s="1689"/>
      <c r="AI41" s="1689"/>
      <c r="AJ41" s="1689"/>
      <c r="AK41" s="1689"/>
    </row>
    <row r="42" spans="1:37" ht="12.75">
      <c r="A42" s="1690"/>
      <c r="B42" s="1680"/>
      <c r="C42" s="1680"/>
      <c r="D42" s="1680"/>
      <c r="E42" s="1680"/>
      <c r="F42" s="1680"/>
      <c r="G42" s="1680"/>
      <c r="H42" s="1690"/>
      <c r="I42" s="1691"/>
      <c r="J42" s="1684"/>
      <c r="K42" s="1684"/>
      <c r="L42" s="1684"/>
      <c r="M42" s="1684"/>
      <c r="N42" s="1684"/>
      <c r="O42" s="1684"/>
      <c r="P42" s="1684"/>
      <c r="Q42" s="1684"/>
      <c r="R42" s="1689"/>
      <c r="S42" s="1689"/>
      <c r="T42" s="1689"/>
      <c r="U42" s="1689"/>
      <c r="V42" s="1689"/>
      <c r="W42" s="1689"/>
      <c r="X42" s="1689"/>
      <c r="Y42" s="1689"/>
      <c r="Z42" s="1689"/>
      <c r="AA42" s="1689"/>
      <c r="AB42" s="1689"/>
      <c r="AC42" s="1689"/>
      <c r="AD42" s="1689"/>
      <c r="AE42" s="1689"/>
      <c r="AF42" s="1689"/>
      <c r="AG42" s="1689"/>
      <c r="AH42" s="1689"/>
      <c r="AI42" s="1689"/>
      <c r="AJ42" s="1689"/>
      <c r="AK42" s="1689"/>
    </row>
    <row r="43" spans="1:37" ht="12.75">
      <c r="A43" s="1690"/>
      <c r="B43" s="1680"/>
      <c r="C43" s="1680"/>
      <c r="D43" s="1680"/>
      <c r="E43" s="1680"/>
      <c r="F43" s="1680"/>
      <c r="G43" s="1680"/>
      <c r="H43" s="1687">
        <v>0</v>
      </c>
      <c r="I43" s="1687">
        <v>2</v>
      </c>
      <c r="J43" s="1688"/>
      <c r="K43" s="1684"/>
      <c r="L43" s="1684"/>
      <c r="M43" s="1684"/>
      <c r="N43" s="1684"/>
      <c r="O43" s="1684"/>
      <c r="P43" s="1684"/>
      <c r="Q43" s="1684"/>
      <c r="R43" s="1689"/>
      <c r="S43" s="1689"/>
      <c r="T43" s="1689"/>
      <c r="U43" s="1689"/>
      <c r="V43" s="1689"/>
      <c r="W43" s="1689"/>
      <c r="X43" s="1689"/>
      <c r="Y43" s="1689"/>
      <c r="Z43" s="1689"/>
      <c r="AA43" s="1689"/>
      <c r="AB43" s="1689"/>
      <c r="AC43" s="1689"/>
      <c r="AD43" s="1689"/>
      <c r="AE43" s="1689"/>
      <c r="AF43" s="1689"/>
      <c r="AG43" s="1689"/>
      <c r="AH43" s="1689"/>
      <c r="AI43" s="1689"/>
      <c r="AJ43" s="1689"/>
      <c r="AK43" s="1689"/>
    </row>
    <row r="44" spans="1:37" ht="12.75">
      <c r="A44" s="1690"/>
      <c r="B44" s="1680"/>
      <c r="C44" s="1680"/>
      <c r="D44" s="1680"/>
      <c r="E44" s="1680"/>
      <c r="F44" s="1680"/>
      <c r="G44" s="1680"/>
      <c r="H44" s="1690"/>
      <c r="I44" s="1691"/>
      <c r="J44" s="1684"/>
      <c r="K44" s="1684"/>
      <c r="L44" s="1684"/>
      <c r="M44" s="1684"/>
      <c r="N44" s="1684"/>
      <c r="O44" s="1684"/>
      <c r="P44" s="1684"/>
      <c r="Q44" s="1684"/>
      <c r="R44" s="1689"/>
      <c r="S44" s="1689"/>
      <c r="T44" s="1689"/>
      <c r="U44" s="1689"/>
      <c r="V44" s="1689"/>
      <c r="W44" s="1689"/>
      <c r="X44" s="1689"/>
      <c r="Y44" s="1689"/>
      <c r="Z44" s="1689"/>
      <c r="AA44" s="1689"/>
      <c r="AB44" s="1689"/>
      <c r="AC44" s="1689"/>
      <c r="AD44" s="1689"/>
      <c r="AE44" s="1689"/>
      <c r="AF44" s="1689"/>
      <c r="AG44" s="1689"/>
      <c r="AH44" s="1689"/>
      <c r="AI44" s="1689"/>
      <c r="AJ44" s="1689"/>
      <c r="AK44" s="1689"/>
    </row>
    <row r="45" spans="1:37" ht="12.75">
      <c r="A45" s="1692"/>
      <c r="B45" s="1687">
        <v>9</v>
      </c>
      <c r="C45" s="1687">
        <v>9</v>
      </c>
      <c r="D45" s="1687">
        <v>9</v>
      </c>
      <c r="E45" s="1687">
        <v>9</v>
      </c>
      <c r="F45" s="1687">
        <v>9</v>
      </c>
      <c r="G45" s="1687">
        <v>9</v>
      </c>
      <c r="H45" s="1687">
        <v>0</v>
      </c>
      <c r="I45" s="1687">
        <v>1</v>
      </c>
      <c r="J45" s="1688"/>
      <c r="K45" s="1684"/>
      <c r="L45" s="1684"/>
      <c r="M45" s="1684"/>
      <c r="N45" s="1684"/>
      <c r="O45" s="1684"/>
      <c r="P45" s="1684"/>
      <c r="Q45" s="1684"/>
      <c r="R45" s="1689"/>
      <c r="S45" s="1689"/>
      <c r="T45" s="1689"/>
      <c r="U45" s="1693"/>
      <c r="V45" s="1693"/>
      <c r="W45" s="1693"/>
      <c r="X45" s="1693"/>
      <c r="Y45" s="1693"/>
      <c r="Z45" s="1693"/>
      <c r="AA45" s="1693"/>
      <c r="AB45" s="1693"/>
      <c r="AC45" s="1693"/>
      <c r="AD45" s="1693"/>
      <c r="AE45" s="1693"/>
      <c r="AF45" s="1693"/>
      <c r="AG45" s="1693"/>
      <c r="AH45" s="1693"/>
      <c r="AI45" s="1693"/>
      <c r="AJ45" s="1693"/>
      <c r="AK45" s="1693"/>
    </row>
    <row r="46" spans="1:37" ht="12.75">
      <c r="A46" s="1694" t="s">
        <v>361</v>
      </c>
      <c r="B46" s="1695"/>
      <c r="C46" s="1695"/>
      <c r="D46" s="1695"/>
      <c r="E46" s="1695"/>
      <c r="F46" s="1695"/>
      <c r="G46" s="1696"/>
      <c r="H46" s="1690"/>
      <c r="I46" s="1691"/>
      <c r="J46" s="1684"/>
      <c r="K46" s="1684"/>
      <c r="L46" s="1684"/>
      <c r="M46" s="1684"/>
      <c r="N46" s="1684"/>
      <c r="O46" s="1684"/>
      <c r="P46" s="1684"/>
      <c r="Q46" s="1684"/>
      <c r="R46" s="1689"/>
      <c r="S46" s="1689"/>
      <c r="T46" s="1689"/>
      <c r="U46" s="1693"/>
      <c r="V46" s="1693"/>
      <c r="W46" s="1693"/>
      <c r="X46" s="1693"/>
      <c r="Y46" s="1693"/>
      <c r="Z46" s="1693"/>
      <c r="AA46" s="1693"/>
      <c r="AB46" s="1693"/>
      <c r="AC46" s="1693"/>
      <c r="AD46" s="1693"/>
      <c r="AE46" s="1693"/>
      <c r="AF46" s="1693"/>
      <c r="AG46" s="1693"/>
      <c r="AH46" s="1693"/>
      <c r="AI46" s="1693"/>
      <c r="AJ46" s="1693"/>
      <c r="AK46" s="1693"/>
    </row>
    <row r="47" spans="1:37" ht="12.75">
      <c r="A47" s="1697" t="s">
        <v>362</v>
      </c>
      <c r="B47" s="1698"/>
      <c r="C47" s="1698"/>
      <c r="D47" s="1698"/>
      <c r="E47" s="1698"/>
      <c r="F47" s="1698"/>
      <c r="G47" s="1698"/>
      <c r="H47" s="1687">
        <v>0</v>
      </c>
      <c r="I47" s="1687">
        <v>2</v>
      </c>
      <c r="J47" s="1688"/>
      <c r="K47" s="1684"/>
      <c r="L47" s="1684"/>
      <c r="M47" s="1684"/>
      <c r="N47" s="1684"/>
      <c r="O47" s="1684"/>
      <c r="P47" s="1684"/>
      <c r="Q47" s="1684"/>
      <c r="R47" s="1689"/>
      <c r="S47" s="1689"/>
      <c r="T47" s="1689"/>
      <c r="U47" s="1693"/>
      <c r="V47" s="1693"/>
      <c r="W47" s="1693"/>
      <c r="X47" s="1693"/>
      <c r="Y47" s="1693"/>
      <c r="Z47" s="1693"/>
      <c r="AA47" s="1693"/>
      <c r="AB47" s="1693"/>
      <c r="AC47" s="1693"/>
      <c r="AD47" s="1693"/>
      <c r="AE47" s="1693"/>
      <c r="AF47" s="1693"/>
      <c r="AG47" s="1699">
        <f>SUM(AG17:AK44)</f>
        <v>9050</v>
      </c>
      <c r="AH47" s="1700"/>
      <c r="AI47" s="1700"/>
      <c r="AJ47" s="1700"/>
      <c r="AK47" s="1701"/>
    </row>
    <row r="48" spans="1:37" ht="12.75">
      <c r="A48" s="1702" t="s">
        <v>363</v>
      </c>
      <c r="B48" s="1703"/>
      <c r="C48" s="1703"/>
      <c r="D48" s="1703"/>
      <c r="E48" s="1703"/>
      <c r="F48" s="1703"/>
      <c r="G48" s="1704"/>
      <c r="H48" s="1705"/>
      <c r="I48" s="1706"/>
      <c r="J48" s="1684"/>
      <c r="K48" s="1684"/>
      <c r="L48" s="1684"/>
      <c r="M48" s="1684"/>
      <c r="N48" s="1684"/>
      <c r="O48" s="1684"/>
      <c r="P48" s="1684"/>
      <c r="Q48" s="1684"/>
      <c r="R48" s="1689"/>
      <c r="S48" s="1689"/>
      <c r="T48" s="1689"/>
      <c r="U48" s="1693"/>
      <c r="V48" s="1693"/>
      <c r="W48" s="1693"/>
      <c r="X48" s="1693"/>
      <c r="Y48" s="1693"/>
      <c r="Z48" s="1693"/>
      <c r="AA48" s="1693"/>
      <c r="AB48" s="1693"/>
      <c r="AC48" s="1693"/>
      <c r="AD48" s="1693"/>
      <c r="AE48" s="1693"/>
      <c r="AF48" s="1693"/>
      <c r="AG48" s="1707"/>
      <c r="AH48" s="1708"/>
      <c r="AI48" s="1708"/>
      <c r="AJ48" s="1708"/>
      <c r="AK48" s="1709"/>
    </row>
  </sheetData>
  <mergeCells count="142">
    <mergeCell ref="A9:F10"/>
    <mergeCell ref="G9:G10"/>
    <mergeCell ref="H9:K10"/>
    <mergeCell ref="L9:L10"/>
    <mergeCell ref="H14:I15"/>
    <mergeCell ref="AI9:AK10"/>
    <mergeCell ref="AE9:AH10"/>
    <mergeCell ref="U9:Z10"/>
    <mergeCell ref="AB9:AC10"/>
    <mergeCell ref="M9:N9"/>
    <mergeCell ref="M10:N10"/>
    <mergeCell ref="O9:O10"/>
    <mergeCell ref="P9:S10"/>
    <mergeCell ref="T9:T10"/>
    <mergeCell ref="A47:G47"/>
    <mergeCell ref="H34:I34"/>
    <mergeCell ref="H36:I36"/>
    <mergeCell ref="H38:I38"/>
    <mergeCell ref="H40:I40"/>
    <mergeCell ref="H42:I42"/>
    <mergeCell ref="H44:I44"/>
    <mergeCell ref="AA14:AF14"/>
    <mergeCell ref="AG14:AK14"/>
    <mergeCell ref="R14:T15"/>
    <mergeCell ref="U15:AK15"/>
    <mergeCell ref="A12:G15"/>
    <mergeCell ref="J16:Q16"/>
    <mergeCell ref="R16:T16"/>
    <mergeCell ref="U16:Z16"/>
    <mergeCell ref="U14:Z14"/>
    <mergeCell ref="H12:AK12"/>
    <mergeCell ref="H13:AK13"/>
    <mergeCell ref="J14:Q15"/>
    <mergeCell ref="A16:G16"/>
    <mergeCell ref="H16:I16"/>
    <mergeCell ref="AA16:AF16"/>
    <mergeCell ref="AG16:AK16"/>
    <mergeCell ref="J17:Q18"/>
    <mergeCell ref="R17:T18"/>
    <mergeCell ref="U17:Z18"/>
    <mergeCell ref="AA17:AF18"/>
    <mergeCell ref="AG17:AK18"/>
    <mergeCell ref="AG19:AK20"/>
    <mergeCell ref="J21:Q22"/>
    <mergeCell ref="R21:T22"/>
    <mergeCell ref="U21:Z22"/>
    <mergeCell ref="AA21:AF22"/>
    <mergeCell ref="AG21:AK22"/>
    <mergeCell ref="J19:Q20"/>
    <mergeCell ref="R19:T20"/>
    <mergeCell ref="U19:Z20"/>
    <mergeCell ref="AA19:AF20"/>
    <mergeCell ref="AG23:AK24"/>
    <mergeCell ref="J25:Q26"/>
    <mergeCell ref="R25:T26"/>
    <mergeCell ref="U25:Z26"/>
    <mergeCell ref="AA25:AF26"/>
    <mergeCell ref="AG25:AK26"/>
    <mergeCell ref="J23:Q24"/>
    <mergeCell ref="R23:T24"/>
    <mergeCell ref="U23:Z24"/>
    <mergeCell ref="AA23:AF24"/>
    <mergeCell ref="AG27:AK28"/>
    <mergeCell ref="J29:Q30"/>
    <mergeCell ref="R29:T30"/>
    <mergeCell ref="U29:Z30"/>
    <mergeCell ref="AA29:AF30"/>
    <mergeCell ref="AG29:AK30"/>
    <mergeCell ref="J27:Q28"/>
    <mergeCell ref="R27:T28"/>
    <mergeCell ref="U27:Z28"/>
    <mergeCell ref="AA27:AF28"/>
    <mergeCell ref="AG31:AK32"/>
    <mergeCell ref="J33:Q34"/>
    <mergeCell ref="R33:T34"/>
    <mergeCell ref="U33:Z34"/>
    <mergeCell ref="AA33:AF34"/>
    <mergeCell ref="AG33:AK34"/>
    <mergeCell ref="J31:Q32"/>
    <mergeCell ref="R31:T32"/>
    <mergeCell ref="U31:Z32"/>
    <mergeCell ref="AA31:AF32"/>
    <mergeCell ref="AG35:AK36"/>
    <mergeCell ref="J37:Q38"/>
    <mergeCell ref="R37:T38"/>
    <mergeCell ref="U37:Z38"/>
    <mergeCell ref="AA37:AF38"/>
    <mergeCell ref="AG37:AK38"/>
    <mergeCell ref="J35:Q36"/>
    <mergeCell ref="R35:T36"/>
    <mergeCell ref="U35:Z36"/>
    <mergeCell ref="AA35:AF36"/>
    <mergeCell ref="AG39:AK40"/>
    <mergeCell ref="J41:Q42"/>
    <mergeCell ref="R41:T42"/>
    <mergeCell ref="U41:Z42"/>
    <mergeCell ref="AA41:AF42"/>
    <mergeCell ref="AG41:AK42"/>
    <mergeCell ref="J39:Q40"/>
    <mergeCell ref="R39:T40"/>
    <mergeCell ref="U39:Z40"/>
    <mergeCell ref="AA39:AF40"/>
    <mergeCell ref="AG43:AK44"/>
    <mergeCell ref="J45:Q46"/>
    <mergeCell ref="R45:T46"/>
    <mergeCell ref="U45:Z46"/>
    <mergeCell ref="AA45:AF46"/>
    <mergeCell ref="AG45:AK46"/>
    <mergeCell ref="J43:Q44"/>
    <mergeCell ref="R43:T44"/>
    <mergeCell ref="U43:Z44"/>
    <mergeCell ref="AA43:AF44"/>
    <mergeCell ref="J47:Q48"/>
    <mergeCell ref="R47:T48"/>
    <mergeCell ref="U47:Z48"/>
    <mergeCell ref="AA47:AF48"/>
    <mergeCell ref="AG47:AK48"/>
    <mergeCell ref="H46:I46"/>
    <mergeCell ref="H18:I18"/>
    <mergeCell ref="H20:I20"/>
    <mergeCell ref="H22:I22"/>
    <mergeCell ref="H24:I24"/>
    <mergeCell ref="H26:I26"/>
    <mergeCell ref="H28:I28"/>
    <mergeCell ref="H30:I30"/>
    <mergeCell ref="H32:I32"/>
    <mergeCell ref="H48:I48"/>
    <mergeCell ref="A18:G20"/>
    <mergeCell ref="A22:G24"/>
    <mergeCell ref="A26:G28"/>
    <mergeCell ref="A30:G32"/>
    <mergeCell ref="A34:G36"/>
    <mergeCell ref="A38:G40"/>
    <mergeCell ref="A42:G44"/>
    <mergeCell ref="A48:G48"/>
    <mergeCell ref="A46:G46"/>
    <mergeCell ref="AH2:AK2"/>
    <mergeCell ref="AA6:AK6"/>
    <mergeCell ref="AA5:AK5"/>
    <mergeCell ref="A3:AK3"/>
    <mergeCell ref="A5:B5"/>
    <mergeCell ref="Y4:AJ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218"/>
  <sheetViews>
    <sheetView zoomScaleSheetLayoutView="100" workbookViewId="0" topLeftCell="A1">
      <selection activeCell="X69" sqref="X69"/>
    </sheetView>
  </sheetViews>
  <sheetFormatPr defaultColWidth="9.140625" defaultRowHeight="12.75"/>
  <cols>
    <col min="1" max="19" width="3.28125" style="1713" customWidth="1"/>
    <col min="20" max="21" width="3.28125" style="1786" customWidth="1"/>
    <col min="22" max="36" width="3.28125" style="1713" customWidth="1"/>
    <col min="37" max="37" width="1.421875" style="1713" customWidth="1"/>
    <col min="38" max="16384" width="9.140625" style="1713" customWidth="1"/>
  </cols>
  <sheetData>
    <row r="1" spans="1:37" ht="15.75" customHeight="1" thickBot="1">
      <c r="A1" s="1710"/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  <c r="P1" s="1710"/>
      <c r="Q1" s="1710"/>
      <c r="R1" s="1710"/>
      <c r="S1" s="1710"/>
      <c r="T1" s="1711"/>
      <c r="U1" s="1711"/>
      <c r="V1" s="1710"/>
      <c r="W1" s="1710"/>
      <c r="X1" s="1710"/>
      <c r="Y1" s="1710"/>
      <c r="Z1" s="1710"/>
      <c r="AA1" s="1710"/>
      <c r="AB1" s="1710"/>
      <c r="AC1" s="1710"/>
      <c r="AD1" s="1710"/>
      <c r="AE1" s="1710"/>
      <c r="AF1" s="1710"/>
      <c r="AG1" s="1710"/>
      <c r="AH1" s="1710"/>
      <c r="AI1" s="1712">
        <v>0</v>
      </c>
      <c r="AJ1" s="1712"/>
      <c r="AK1" s="1710"/>
    </row>
    <row r="2" spans="1:37" ht="12.75">
      <c r="A2" s="1710"/>
      <c r="B2" s="1710"/>
      <c r="C2" s="1710"/>
      <c r="D2" s="1710"/>
      <c r="E2" s="1710"/>
      <c r="F2" s="1710"/>
      <c r="G2" s="1710"/>
      <c r="H2" s="1710"/>
      <c r="I2" s="1710"/>
      <c r="J2" s="1710"/>
      <c r="K2" s="1710"/>
      <c r="L2" s="1710"/>
      <c r="M2" s="1710"/>
      <c r="N2" s="1710"/>
      <c r="O2" s="1710"/>
      <c r="P2" s="1710"/>
      <c r="Q2" s="1710"/>
      <c r="R2" s="1710"/>
      <c r="S2" s="1710"/>
      <c r="T2" s="1711"/>
      <c r="U2" s="1711"/>
      <c r="V2" s="1710"/>
      <c r="W2" s="1710"/>
      <c r="X2" s="1710"/>
      <c r="Y2" s="1710"/>
      <c r="Z2" s="1710"/>
      <c r="AA2" s="1710"/>
      <c r="AB2" s="1710"/>
      <c r="AC2" s="1710"/>
      <c r="AD2" s="1710"/>
      <c r="AE2" s="1710"/>
      <c r="AF2" s="1710"/>
      <c r="AG2" s="1710"/>
      <c r="AH2" s="1710"/>
      <c r="AI2" s="1714" t="s">
        <v>1473</v>
      </c>
      <c r="AJ2" s="1715"/>
      <c r="AK2" s="1710"/>
    </row>
    <row r="3" spans="1:37" ht="15.75">
      <c r="A3" s="1716" t="s">
        <v>364</v>
      </c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  <c r="M3" s="1716"/>
      <c r="N3" s="1716"/>
      <c r="O3" s="1716"/>
      <c r="P3" s="1716"/>
      <c r="Q3" s="1716"/>
      <c r="R3" s="1716"/>
      <c r="S3" s="1716"/>
      <c r="T3" s="1716"/>
      <c r="U3" s="1716"/>
      <c r="V3" s="1716"/>
      <c r="W3" s="1716"/>
      <c r="X3" s="1716"/>
      <c r="Y3" s="1716"/>
      <c r="Z3" s="1716"/>
      <c r="AA3" s="1716"/>
      <c r="AB3" s="1716"/>
      <c r="AC3" s="1716"/>
      <c r="AD3" s="1716"/>
      <c r="AE3" s="1716"/>
      <c r="AF3" s="1716"/>
      <c r="AG3" s="1716"/>
      <c r="AH3" s="1716"/>
      <c r="AI3" s="1716"/>
      <c r="AJ3" s="1716"/>
      <c r="AK3" s="1710"/>
    </row>
    <row r="4" spans="1:37" ht="15.75">
      <c r="A4" s="1716" t="s">
        <v>365</v>
      </c>
      <c r="B4" s="1716"/>
      <c r="C4" s="1716"/>
      <c r="D4" s="1716"/>
      <c r="E4" s="1716"/>
      <c r="F4" s="1716"/>
      <c r="G4" s="1716"/>
      <c r="H4" s="1716"/>
      <c r="I4" s="1716"/>
      <c r="J4" s="1716"/>
      <c r="K4" s="1716"/>
      <c r="L4" s="1716"/>
      <c r="M4" s="1716"/>
      <c r="N4" s="1716"/>
      <c r="O4" s="1716"/>
      <c r="P4" s="1716"/>
      <c r="Q4" s="1716"/>
      <c r="R4" s="1716"/>
      <c r="S4" s="1716"/>
      <c r="T4" s="1716"/>
      <c r="U4" s="1716"/>
      <c r="V4" s="1716"/>
      <c r="W4" s="1716"/>
      <c r="X4" s="1716"/>
      <c r="Y4" s="1716"/>
      <c r="Z4" s="1716"/>
      <c r="AA4" s="1716"/>
      <c r="AB4" s="1716"/>
      <c r="AC4" s="1716"/>
      <c r="AD4" s="1716"/>
      <c r="AE4" s="1716"/>
      <c r="AF4" s="1716"/>
      <c r="AG4" s="1716"/>
      <c r="AH4" s="1716"/>
      <c r="AI4" s="1716"/>
      <c r="AJ4" s="1716"/>
      <c r="AK4" s="1710"/>
    </row>
    <row r="5" spans="1:37" ht="12.75">
      <c r="A5" s="1710"/>
      <c r="B5" s="1710"/>
      <c r="C5" s="1710"/>
      <c r="D5" s="1710"/>
      <c r="E5" s="1710"/>
      <c r="F5" s="1710"/>
      <c r="G5" s="1710"/>
      <c r="H5" s="1710"/>
      <c r="I5" s="1710"/>
      <c r="J5" s="1710"/>
      <c r="K5" s="1710"/>
      <c r="L5" s="1710"/>
      <c r="M5" s="1710"/>
      <c r="N5" s="1710"/>
      <c r="O5" s="1710"/>
      <c r="P5" s="1710"/>
      <c r="Q5" s="1710"/>
      <c r="R5" s="1710"/>
      <c r="S5" s="1710"/>
      <c r="T5" s="1711"/>
      <c r="U5" s="1711"/>
      <c r="V5" s="1710"/>
      <c r="W5" s="1710"/>
      <c r="X5" s="1710"/>
      <c r="Y5" s="1710"/>
      <c r="Z5" s="1710"/>
      <c r="AA5" s="1710"/>
      <c r="AB5" s="1710"/>
      <c r="AC5" s="1710"/>
      <c r="AD5" s="1710"/>
      <c r="AE5" s="1710"/>
      <c r="AF5" s="1710"/>
      <c r="AG5" s="1710"/>
      <c r="AH5" s="1710"/>
      <c r="AI5" s="1714"/>
      <c r="AJ5" s="1714"/>
      <c r="AK5" s="1710"/>
    </row>
    <row r="6" spans="1:37" ht="12.75">
      <c r="A6" s="1710"/>
      <c r="B6" s="1710"/>
      <c r="C6" s="1710"/>
      <c r="D6" s="1710"/>
      <c r="E6" s="1710"/>
      <c r="F6" s="1710"/>
      <c r="G6" s="1710"/>
      <c r="H6" s="1710"/>
      <c r="I6" s="1710"/>
      <c r="J6" s="1710"/>
      <c r="K6" s="1710"/>
      <c r="L6" s="1710"/>
      <c r="M6" s="1710"/>
      <c r="N6" s="1710"/>
      <c r="O6" s="1710"/>
      <c r="P6" s="1710"/>
      <c r="Q6" s="1710"/>
      <c r="R6" s="1710"/>
      <c r="S6" s="1710"/>
      <c r="T6" s="1711"/>
      <c r="U6" s="1711"/>
      <c r="V6" s="1710"/>
      <c r="W6" s="1710"/>
      <c r="X6" s="1710"/>
      <c r="Y6" s="1717" t="s">
        <v>1476</v>
      </c>
      <c r="Z6" s="1717"/>
      <c r="AA6" s="1717"/>
      <c r="AB6" s="1717"/>
      <c r="AC6" s="1717"/>
      <c r="AD6" s="1717"/>
      <c r="AE6" s="1717"/>
      <c r="AF6" s="1717"/>
      <c r="AG6" s="1717"/>
      <c r="AH6" s="1717"/>
      <c r="AI6" s="1717"/>
      <c r="AJ6" s="1717"/>
      <c r="AK6" s="1710"/>
    </row>
    <row r="7" spans="1:37" ht="12.75">
      <c r="A7" s="1710"/>
      <c r="B7" s="1710"/>
      <c r="C7" s="1710"/>
      <c r="D7" s="1710"/>
      <c r="E7" s="1710"/>
      <c r="F7" s="1710"/>
      <c r="G7" s="1710"/>
      <c r="H7" s="1710"/>
      <c r="I7" s="1710"/>
      <c r="J7" s="1710"/>
      <c r="K7" s="1710"/>
      <c r="L7" s="1710"/>
      <c r="M7" s="1710"/>
      <c r="N7" s="1710"/>
      <c r="O7" s="1710"/>
      <c r="P7" s="1710"/>
      <c r="Q7" s="1710"/>
      <c r="R7" s="1710"/>
      <c r="S7" s="1710"/>
      <c r="T7" s="1711"/>
      <c r="U7" s="1711"/>
      <c r="V7" s="1710"/>
      <c r="W7" s="1710"/>
      <c r="X7" s="1710"/>
      <c r="Y7" s="1710"/>
      <c r="Z7" s="1710"/>
      <c r="AA7" s="1710"/>
      <c r="AB7" s="1718" t="s">
        <v>1477</v>
      </c>
      <c r="AC7" s="1718"/>
      <c r="AD7" s="1718"/>
      <c r="AE7" s="1718"/>
      <c r="AF7" s="1718"/>
      <c r="AG7" s="1718"/>
      <c r="AH7" s="1718"/>
      <c r="AI7" s="1718"/>
      <c r="AJ7" s="1718"/>
      <c r="AK7" s="1710"/>
    </row>
    <row r="8" spans="1:37" ht="13.5" thickBot="1">
      <c r="A8" s="1710"/>
      <c r="B8" s="1710"/>
      <c r="C8" s="1710"/>
      <c r="D8" s="1710"/>
      <c r="E8" s="1710"/>
      <c r="F8" s="1710"/>
      <c r="G8" s="1710"/>
      <c r="H8" s="1710"/>
      <c r="I8" s="1710"/>
      <c r="J8" s="1710"/>
      <c r="K8" s="1710"/>
      <c r="L8" s="1710"/>
      <c r="M8" s="1710"/>
      <c r="N8" s="1710"/>
      <c r="O8" s="1710"/>
      <c r="P8" s="1710"/>
      <c r="Q8" s="1710"/>
      <c r="R8" s="1710"/>
      <c r="S8" s="1710"/>
      <c r="T8" s="1711"/>
      <c r="U8" s="1711"/>
      <c r="V8" s="1710"/>
      <c r="W8" s="1710"/>
      <c r="X8" s="1710"/>
      <c r="Y8" s="1710"/>
      <c r="Z8" s="1710"/>
      <c r="AA8" s="1710"/>
      <c r="AB8" s="1710"/>
      <c r="AC8" s="1710"/>
      <c r="AD8" s="1710"/>
      <c r="AE8" s="1710"/>
      <c r="AF8" s="1710"/>
      <c r="AG8" s="1710"/>
      <c r="AH8" s="1710"/>
      <c r="AI8" s="1710"/>
      <c r="AJ8" s="1710"/>
      <c r="AK8" s="1710"/>
    </row>
    <row r="9" spans="1:37" ht="15.75" customHeight="1" thickBot="1">
      <c r="A9" s="1719">
        <v>5</v>
      </c>
      <c r="B9" s="1720">
        <v>1</v>
      </c>
      <c r="C9" s="1720">
        <v>3</v>
      </c>
      <c r="D9" s="1720">
        <v>0</v>
      </c>
      <c r="E9" s="1720">
        <v>0</v>
      </c>
      <c r="F9" s="1721">
        <v>9</v>
      </c>
      <c r="H9" s="1719">
        <v>1</v>
      </c>
      <c r="I9" s="1720">
        <v>2</v>
      </c>
      <c r="J9" s="1720">
        <v>5</v>
      </c>
      <c r="K9" s="1721">
        <v>4</v>
      </c>
      <c r="M9" s="1719">
        <v>0</v>
      </c>
      <c r="N9" s="1721">
        <v>1</v>
      </c>
      <c r="O9" s="1722"/>
      <c r="P9" s="1719">
        <v>2</v>
      </c>
      <c r="Q9" s="1720">
        <v>8</v>
      </c>
      <c r="R9" s="1720">
        <v>0</v>
      </c>
      <c r="S9" s="1721">
        <v>0</v>
      </c>
      <c r="T9" s="1711"/>
      <c r="U9" s="1723" t="s">
        <v>366</v>
      </c>
      <c r="V9" s="1720">
        <v>4</v>
      </c>
      <c r="W9" s="1720">
        <v>1</v>
      </c>
      <c r="X9" s="1720">
        <v>1</v>
      </c>
      <c r="Y9" s="1720">
        <v>0</v>
      </c>
      <c r="Z9" s="1721">
        <v>5</v>
      </c>
      <c r="AB9" s="1724">
        <v>4</v>
      </c>
      <c r="AC9" s="1725">
        <v>3</v>
      </c>
      <c r="AE9" s="1726">
        <v>2</v>
      </c>
      <c r="AF9" s="1727">
        <v>0</v>
      </c>
      <c r="AG9" s="1727">
        <v>0</v>
      </c>
      <c r="AH9" s="1728">
        <v>9</v>
      </c>
      <c r="AJ9" s="1729">
        <v>3</v>
      </c>
      <c r="AK9" s="1710"/>
    </row>
    <row r="10" spans="1:37" ht="25.5" customHeight="1">
      <c r="A10" s="1730" t="s">
        <v>1450</v>
      </c>
      <c r="B10" s="1730"/>
      <c r="C10" s="1730"/>
      <c r="D10" s="1730"/>
      <c r="E10" s="1730"/>
      <c r="F10" s="1730"/>
      <c r="G10" s="1731"/>
      <c r="H10" s="1730" t="s">
        <v>1451</v>
      </c>
      <c r="I10" s="1730"/>
      <c r="J10" s="1730"/>
      <c r="K10" s="1730"/>
      <c r="L10" s="1731"/>
      <c r="M10" s="1732" t="s">
        <v>1452</v>
      </c>
      <c r="N10" s="1732"/>
      <c r="O10" s="1731"/>
      <c r="P10" s="1732" t="s">
        <v>1260</v>
      </c>
      <c r="Q10" s="1732"/>
      <c r="R10" s="1732"/>
      <c r="S10" s="1732"/>
      <c r="T10" s="1733"/>
      <c r="U10" s="1734" t="s">
        <v>1454</v>
      </c>
      <c r="V10" s="1735"/>
      <c r="W10" s="1730"/>
      <c r="X10" s="1730"/>
      <c r="Y10" s="1730"/>
      <c r="Z10" s="1730"/>
      <c r="AA10" s="1710"/>
      <c r="AB10" s="1730" t="s">
        <v>1480</v>
      </c>
      <c r="AC10" s="1730"/>
      <c r="AD10" s="1710"/>
      <c r="AE10" s="1730" t="s">
        <v>1481</v>
      </c>
      <c r="AF10" s="1730"/>
      <c r="AG10" s="1730"/>
      <c r="AH10" s="1730"/>
      <c r="AI10" s="1710"/>
      <c r="AJ10" s="1730" t="s">
        <v>1482</v>
      </c>
      <c r="AK10" s="1710"/>
    </row>
    <row r="11" spans="1:37" ht="12.75">
      <c r="A11" s="1730"/>
      <c r="B11" s="1730"/>
      <c r="C11" s="1730"/>
      <c r="D11" s="1730"/>
      <c r="E11" s="1730"/>
      <c r="F11" s="1730"/>
      <c r="G11" s="1731"/>
      <c r="H11" s="1730"/>
      <c r="I11" s="1730"/>
      <c r="J11" s="1730"/>
      <c r="K11" s="1730"/>
      <c r="L11" s="1731"/>
      <c r="M11" s="1732"/>
      <c r="N11" s="1730"/>
      <c r="O11" s="1730"/>
      <c r="P11" s="1731"/>
      <c r="Q11" s="1732"/>
      <c r="R11" s="1732"/>
      <c r="S11" s="1732"/>
      <c r="T11" s="1736"/>
      <c r="U11" s="1711"/>
      <c r="V11" s="1730"/>
      <c r="W11" s="1730"/>
      <c r="X11" s="1730"/>
      <c r="Y11" s="1730"/>
      <c r="Z11" s="1730"/>
      <c r="AA11" s="1710"/>
      <c r="AB11" s="1730"/>
      <c r="AC11" s="1730"/>
      <c r="AD11" s="1710"/>
      <c r="AE11" s="1730"/>
      <c r="AF11" s="1730"/>
      <c r="AG11" s="1730"/>
      <c r="AH11" s="1730"/>
      <c r="AI11" s="1710"/>
      <c r="AJ11" s="1730"/>
      <c r="AK11" s="1710"/>
    </row>
    <row r="12" spans="1:37" ht="12.75">
      <c r="A12" s="1710"/>
      <c r="B12" s="1710"/>
      <c r="C12" s="1710"/>
      <c r="D12" s="1710"/>
      <c r="E12" s="1710"/>
      <c r="F12" s="1710"/>
      <c r="G12" s="1710"/>
      <c r="H12" s="1710"/>
      <c r="I12" s="1710"/>
      <c r="J12" s="1710"/>
      <c r="K12" s="1710"/>
      <c r="L12" s="1710"/>
      <c r="M12" s="1710"/>
      <c r="N12" s="1710"/>
      <c r="O12" s="1710"/>
      <c r="P12" s="1710"/>
      <c r="Q12" s="1710"/>
      <c r="R12" s="1710"/>
      <c r="S12" s="1710"/>
      <c r="T12" s="1711"/>
      <c r="U12" s="1711"/>
      <c r="V12" s="1710"/>
      <c r="W12" s="1710"/>
      <c r="X12" s="1710"/>
      <c r="Y12" s="1710"/>
      <c r="Z12" s="1710"/>
      <c r="AA12" s="1710"/>
      <c r="AB12" s="1710"/>
      <c r="AC12" s="1710"/>
      <c r="AD12" s="1710"/>
      <c r="AE12" s="1710"/>
      <c r="AF12" s="1710"/>
      <c r="AG12" s="1737" t="s">
        <v>1483</v>
      </c>
      <c r="AH12" s="1710"/>
      <c r="AI12" s="1710"/>
      <c r="AJ12" s="1710"/>
      <c r="AK12" s="1710"/>
    </row>
    <row r="13" spans="1:37" ht="38.25" customHeight="1">
      <c r="A13" s="1738" t="s">
        <v>1484</v>
      </c>
      <c r="B13" s="1739"/>
      <c r="C13" s="1739"/>
      <c r="D13" s="1739"/>
      <c r="E13" s="1739"/>
      <c r="F13" s="1739"/>
      <c r="G13" s="1739"/>
      <c r="H13" s="1739"/>
      <c r="I13" s="1739"/>
      <c r="J13" s="1739"/>
      <c r="K13" s="1739"/>
      <c r="L13" s="1739"/>
      <c r="M13" s="1739"/>
      <c r="N13" s="1739"/>
      <c r="O13" s="1739"/>
      <c r="P13" s="1739"/>
      <c r="Q13" s="1739"/>
      <c r="R13" s="1739"/>
      <c r="S13" s="1740"/>
      <c r="T13" s="1741" t="s">
        <v>1485</v>
      </c>
      <c r="U13" s="1741"/>
      <c r="V13" s="1738" t="s">
        <v>367</v>
      </c>
      <c r="W13" s="1739"/>
      <c r="X13" s="1739"/>
      <c r="Y13" s="1739"/>
      <c r="Z13" s="1740"/>
      <c r="AA13" s="1738" t="s">
        <v>368</v>
      </c>
      <c r="AB13" s="1739"/>
      <c r="AC13" s="1739"/>
      <c r="AD13" s="1739"/>
      <c r="AE13" s="1740"/>
      <c r="AF13" s="1738" t="s">
        <v>369</v>
      </c>
      <c r="AG13" s="1739"/>
      <c r="AH13" s="1739"/>
      <c r="AI13" s="1739"/>
      <c r="AJ13" s="1740"/>
      <c r="AK13" s="1710"/>
    </row>
    <row r="14" spans="1:37" ht="12.75">
      <c r="A14" s="1742">
        <v>1</v>
      </c>
      <c r="B14" s="1743"/>
      <c r="C14" s="1743"/>
      <c r="D14" s="1743"/>
      <c r="E14" s="1744"/>
      <c r="F14" s="1744"/>
      <c r="G14" s="1744"/>
      <c r="H14" s="1744"/>
      <c r="I14" s="1744"/>
      <c r="J14" s="1744"/>
      <c r="K14" s="1744"/>
      <c r="L14" s="1744"/>
      <c r="M14" s="1744"/>
      <c r="N14" s="1744"/>
      <c r="O14" s="1744"/>
      <c r="P14" s="1744"/>
      <c r="Q14" s="1744"/>
      <c r="R14" s="1743"/>
      <c r="S14" s="1743"/>
      <c r="T14" s="1745">
        <v>2</v>
      </c>
      <c r="U14" s="1745"/>
      <c r="V14" s="1746">
        <v>3</v>
      </c>
      <c r="W14" s="1744"/>
      <c r="X14" s="1744"/>
      <c r="Y14" s="1744"/>
      <c r="Z14" s="1744"/>
      <c r="AA14" s="1746">
        <v>4</v>
      </c>
      <c r="AB14" s="1744"/>
      <c r="AC14" s="1744"/>
      <c r="AD14" s="1744"/>
      <c r="AE14" s="1744"/>
      <c r="AF14" s="1746">
        <v>5</v>
      </c>
      <c r="AG14" s="1744"/>
      <c r="AH14" s="1744"/>
      <c r="AI14" s="1744"/>
      <c r="AJ14" s="1743"/>
      <c r="AK14" s="1710"/>
    </row>
    <row r="15" spans="1:37" ht="21.75" customHeight="1">
      <c r="A15" s="1747" t="s">
        <v>370</v>
      </c>
      <c r="B15" s="1747"/>
      <c r="C15" s="1747"/>
      <c r="D15" s="1747"/>
      <c r="E15" s="1747"/>
      <c r="F15" s="1747"/>
      <c r="G15" s="1747"/>
      <c r="H15" s="1747"/>
      <c r="I15" s="1747"/>
      <c r="J15" s="1747"/>
      <c r="K15" s="1747"/>
      <c r="L15" s="1747"/>
      <c r="M15" s="1747"/>
      <c r="N15" s="1747"/>
      <c r="O15" s="1747"/>
      <c r="P15" s="1747"/>
      <c r="Q15" s="1747"/>
      <c r="R15" s="1747"/>
      <c r="S15" s="1747"/>
      <c r="T15" s="1747"/>
      <c r="U15" s="1747"/>
      <c r="V15" s="1747"/>
      <c r="W15" s="1747"/>
      <c r="X15" s="1747"/>
      <c r="Y15" s="1747"/>
      <c r="Z15" s="1747"/>
      <c r="AA15" s="1747"/>
      <c r="AB15" s="1747"/>
      <c r="AC15" s="1747"/>
      <c r="AD15" s="1747"/>
      <c r="AE15" s="1747"/>
      <c r="AF15" s="1747"/>
      <c r="AG15" s="1747"/>
      <c r="AH15" s="1747"/>
      <c r="AI15" s="1747"/>
      <c r="AJ15" s="1747"/>
      <c r="AK15" s="1710"/>
    </row>
    <row r="16" spans="1:37" ht="43.5" customHeight="1">
      <c r="A16" s="1748" t="s">
        <v>371</v>
      </c>
      <c r="B16" s="1748"/>
      <c r="C16" s="1748"/>
      <c r="D16" s="1748"/>
      <c r="E16" s="1748"/>
      <c r="F16" s="1748"/>
      <c r="G16" s="1748"/>
      <c r="H16" s="1748"/>
      <c r="I16" s="1748"/>
      <c r="J16" s="1748"/>
      <c r="K16" s="1748"/>
      <c r="L16" s="1748"/>
      <c r="M16" s="1748"/>
      <c r="N16" s="1748"/>
      <c r="O16" s="1748"/>
      <c r="P16" s="1748"/>
      <c r="Q16" s="1748"/>
      <c r="R16" s="1748"/>
      <c r="S16" s="1748"/>
      <c r="T16" s="1749" t="s">
        <v>1491</v>
      </c>
      <c r="U16" s="1750"/>
      <c r="V16" s="1751">
        <f>543724+3050819-221268-73867-801400</f>
        <v>2498008</v>
      </c>
      <c r="W16" s="1751"/>
      <c r="X16" s="1751"/>
      <c r="Y16" s="1751"/>
      <c r="Z16" s="1751"/>
      <c r="AA16" s="1751">
        <f>570911+120000+968310+1016509+201300-382940</f>
        <v>2494090</v>
      </c>
      <c r="AB16" s="1751"/>
      <c r="AC16" s="1751"/>
      <c r="AD16" s="1751"/>
      <c r="AE16" s="1751"/>
      <c r="AF16" s="1751">
        <f>599457+125000+1021360+931005+151400-202000</f>
        <v>2626222</v>
      </c>
      <c r="AG16" s="1751"/>
      <c r="AH16" s="1751"/>
      <c r="AI16" s="1751"/>
      <c r="AJ16" s="1751"/>
      <c r="AK16" s="1710"/>
    </row>
    <row r="17" spans="1:37" ht="19.5" customHeight="1">
      <c r="A17" s="1748" t="s">
        <v>372</v>
      </c>
      <c r="B17" s="1748"/>
      <c r="C17" s="1748"/>
      <c r="D17" s="1748"/>
      <c r="E17" s="1748"/>
      <c r="F17" s="1748"/>
      <c r="G17" s="1748"/>
      <c r="H17" s="1748"/>
      <c r="I17" s="1748"/>
      <c r="J17" s="1748"/>
      <c r="K17" s="1748"/>
      <c r="L17" s="1748"/>
      <c r="M17" s="1748"/>
      <c r="N17" s="1748"/>
      <c r="O17" s="1748"/>
      <c r="P17" s="1748"/>
      <c r="Q17" s="1748"/>
      <c r="R17" s="1748"/>
      <c r="S17" s="1748"/>
      <c r="T17" s="1752" t="s">
        <v>1493</v>
      </c>
      <c r="U17" s="1753"/>
      <c r="V17" s="1751">
        <f>12654655-426299</f>
        <v>12228356</v>
      </c>
      <c r="W17" s="1751"/>
      <c r="X17" s="1751"/>
      <c r="Y17" s="1751"/>
      <c r="Z17" s="1751"/>
      <c r="AA17" s="1751">
        <f>920000+6300000+2600000+45000+195427+701661+1655945</f>
        <v>12418033</v>
      </c>
      <c r="AB17" s="1751"/>
      <c r="AC17" s="1751"/>
      <c r="AD17" s="1751"/>
      <c r="AE17" s="1751"/>
      <c r="AF17" s="1751">
        <f>920000+6500000+2600000+50000+195427+722710+1705624</f>
        <v>12693761</v>
      </c>
      <c r="AG17" s="1751"/>
      <c r="AH17" s="1751"/>
      <c r="AI17" s="1751"/>
      <c r="AJ17" s="1751"/>
      <c r="AK17" s="1710"/>
    </row>
    <row r="18" spans="1:37" ht="25.5" customHeight="1">
      <c r="A18" s="1748" t="s">
        <v>373</v>
      </c>
      <c r="B18" s="1748"/>
      <c r="C18" s="1748"/>
      <c r="D18" s="1748"/>
      <c r="E18" s="1748"/>
      <c r="F18" s="1748"/>
      <c r="G18" s="1748"/>
      <c r="H18" s="1748"/>
      <c r="I18" s="1748"/>
      <c r="J18" s="1748"/>
      <c r="K18" s="1748"/>
      <c r="L18" s="1748"/>
      <c r="M18" s="1748"/>
      <c r="N18" s="1748"/>
      <c r="O18" s="1748"/>
      <c r="P18" s="1748"/>
      <c r="Q18" s="1748"/>
      <c r="R18" s="1748"/>
      <c r="S18" s="1748"/>
      <c r="T18" s="1749" t="s">
        <v>1495</v>
      </c>
      <c r="U18" s="1750"/>
      <c r="V18" s="1751">
        <f>426299+4087002</f>
        <v>4513301</v>
      </c>
      <c r="W18" s="1751"/>
      <c r="X18" s="1751"/>
      <c r="Y18" s="1751"/>
      <c r="Z18" s="1751"/>
      <c r="AA18" s="1751">
        <f>406918+4250324</f>
        <v>4657242</v>
      </c>
      <c r="AB18" s="1751"/>
      <c r="AC18" s="1751"/>
      <c r="AD18" s="1751"/>
      <c r="AE18" s="1751"/>
      <c r="AF18" s="1751">
        <f>408986+4540276</f>
        <v>4949262</v>
      </c>
      <c r="AG18" s="1751"/>
      <c r="AH18" s="1751"/>
      <c r="AI18" s="1751"/>
      <c r="AJ18" s="1751"/>
      <c r="AK18" s="1710"/>
    </row>
    <row r="19" spans="1:37" ht="19.5" customHeight="1">
      <c r="A19" s="1748" t="s">
        <v>374</v>
      </c>
      <c r="B19" s="1748"/>
      <c r="C19" s="1748"/>
      <c r="D19" s="1748"/>
      <c r="E19" s="1748"/>
      <c r="F19" s="1748"/>
      <c r="G19" s="1748"/>
      <c r="H19" s="1748"/>
      <c r="I19" s="1748"/>
      <c r="J19" s="1748"/>
      <c r="K19" s="1748"/>
      <c r="L19" s="1748"/>
      <c r="M19" s="1748"/>
      <c r="N19" s="1748"/>
      <c r="O19" s="1748"/>
      <c r="P19" s="1748"/>
      <c r="Q19" s="1748"/>
      <c r="R19" s="1748"/>
      <c r="S19" s="1748"/>
      <c r="T19" s="1754" t="s">
        <v>1497</v>
      </c>
      <c r="U19" s="1753"/>
      <c r="V19" s="1751"/>
      <c r="W19" s="1751"/>
      <c r="X19" s="1751"/>
      <c r="Y19" s="1751"/>
      <c r="Z19" s="1751"/>
      <c r="AA19" s="1751"/>
      <c r="AB19" s="1751"/>
      <c r="AC19" s="1751"/>
      <c r="AD19" s="1751"/>
      <c r="AE19" s="1751"/>
      <c r="AF19" s="1751"/>
      <c r="AG19" s="1751"/>
      <c r="AH19" s="1751"/>
      <c r="AI19" s="1751"/>
      <c r="AJ19" s="1751"/>
      <c r="AK19" s="1710"/>
    </row>
    <row r="20" spans="1:37" ht="19.5" customHeight="1">
      <c r="A20" s="1748" t="s">
        <v>1391</v>
      </c>
      <c r="B20" s="1748"/>
      <c r="C20" s="1748"/>
      <c r="D20" s="1748"/>
      <c r="E20" s="1748"/>
      <c r="F20" s="1748"/>
      <c r="G20" s="1748"/>
      <c r="H20" s="1748"/>
      <c r="I20" s="1748"/>
      <c r="J20" s="1748"/>
      <c r="K20" s="1748"/>
      <c r="L20" s="1748"/>
      <c r="M20" s="1748"/>
      <c r="N20" s="1748"/>
      <c r="O20" s="1748"/>
      <c r="P20" s="1748"/>
      <c r="Q20" s="1748"/>
      <c r="R20" s="1748"/>
      <c r="S20" s="1748"/>
      <c r="T20" s="1755" t="s">
        <v>1499</v>
      </c>
      <c r="U20" s="1750"/>
      <c r="V20" s="1751">
        <v>98000</v>
      </c>
      <c r="W20" s="1751"/>
      <c r="X20" s="1751"/>
      <c r="Y20" s="1751"/>
      <c r="Z20" s="1751"/>
      <c r="AA20" s="1751">
        <v>103000</v>
      </c>
      <c r="AB20" s="1751"/>
      <c r="AC20" s="1751"/>
      <c r="AD20" s="1751"/>
      <c r="AE20" s="1751"/>
      <c r="AF20" s="1751">
        <v>103000</v>
      </c>
      <c r="AG20" s="1751"/>
      <c r="AH20" s="1751"/>
      <c r="AI20" s="1751"/>
      <c r="AJ20" s="1751"/>
      <c r="AK20" s="1710"/>
    </row>
    <row r="21" spans="1:37" ht="19.5" customHeight="1">
      <c r="A21" s="1748" t="s">
        <v>375</v>
      </c>
      <c r="B21" s="1748"/>
      <c r="C21" s="1748"/>
      <c r="D21" s="1748"/>
      <c r="E21" s="1748"/>
      <c r="F21" s="1748"/>
      <c r="G21" s="1748"/>
      <c r="H21" s="1748"/>
      <c r="I21" s="1748"/>
      <c r="J21" s="1748"/>
      <c r="K21" s="1748"/>
      <c r="L21" s="1748"/>
      <c r="M21" s="1748"/>
      <c r="N21" s="1748"/>
      <c r="O21" s="1748"/>
      <c r="P21" s="1748"/>
      <c r="Q21" s="1748"/>
      <c r="R21" s="1748"/>
      <c r="S21" s="1748"/>
      <c r="T21" s="1754" t="s">
        <v>1501</v>
      </c>
      <c r="U21" s="1753"/>
      <c r="V21" s="1751"/>
      <c r="W21" s="1751"/>
      <c r="X21" s="1751"/>
      <c r="Y21" s="1751"/>
      <c r="Z21" s="1751"/>
      <c r="AA21" s="1751"/>
      <c r="AB21" s="1751"/>
      <c r="AC21" s="1751"/>
      <c r="AD21" s="1751"/>
      <c r="AE21" s="1751"/>
      <c r="AF21" s="1751"/>
      <c r="AG21" s="1751"/>
      <c r="AH21" s="1751"/>
      <c r="AI21" s="1751"/>
      <c r="AJ21" s="1751"/>
      <c r="AK21" s="1710"/>
    </row>
    <row r="22" spans="1:37" ht="19.5" customHeight="1">
      <c r="A22" s="1748" t="s">
        <v>376</v>
      </c>
      <c r="B22" s="1748"/>
      <c r="C22" s="1748"/>
      <c r="D22" s="1748"/>
      <c r="E22" s="1748"/>
      <c r="F22" s="1748"/>
      <c r="G22" s="1748"/>
      <c r="H22" s="1748"/>
      <c r="I22" s="1748"/>
      <c r="J22" s="1748"/>
      <c r="K22" s="1748"/>
      <c r="L22" s="1748"/>
      <c r="M22" s="1748"/>
      <c r="N22" s="1748"/>
      <c r="O22" s="1748"/>
      <c r="P22" s="1748"/>
      <c r="Q22" s="1748"/>
      <c r="R22" s="1748"/>
      <c r="S22" s="1748"/>
      <c r="T22" s="1754" t="s">
        <v>1503</v>
      </c>
      <c r="U22" s="1753"/>
      <c r="V22" s="1751"/>
      <c r="W22" s="1751"/>
      <c r="X22" s="1751"/>
      <c r="Y22" s="1751"/>
      <c r="Z22" s="1751"/>
      <c r="AA22" s="1751"/>
      <c r="AB22" s="1751"/>
      <c r="AC22" s="1751"/>
      <c r="AD22" s="1751"/>
      <c r="AE22" s="1751"/>
      <c r="AF22" s="1751"/>
      <c r="AG22" s="1751"/>
      <c r="AH22" s="1751"/>
      <c r="AI22" s="1751"/>
      <c r="AJ22" s="1751"/>
      <c r="AK22" s="1710"/>
    </row>
    <row r="23" spans="1:37" ht="19.5" customHeight="1">
      <c r="A23" s="1748" t="s">
        <v>377</v>
      </c>
      <c r="B23" s="1748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54" t="s">
        <v>1505</v>
      </c>
      <c r="U23" s="1753"/>
      <c r="V23" s="1751"/>
      <c r="W23" s="1751"/>
      <c r="X23" s="1751"/>
      <c r="Y23" s="1751"/>
      <c r="Z23" s="1751"/>
      <c r="AA23" s="1751"/>
      <c r="AB23" s="1751"/>
      <c r="AC23" s="1751"/>
      <c r="AD23" s="1751"/>
      <c r="AE23" s="1751"/>
      <c r="AF23" s="1751"/>
      <c r="AG23" s="1751"/>
      <c r="AH23" s="1751"/>
      <c r="AI23" s="1751"/>
      <c r="AJ23" s="1751"/>
      <c r="AK23" s="1710"/>
    </row>
    <row r="24" spans="1:37" ht="19.5" customHeight="1">
      <c r="A24" s="1748" t="s">
        <v>378</v>
      </c>
      <c r="B24" s="1748"/>
      <c r="C24" s="1748"/>
      <c r="D24" s="1748"/>
      <c r="E24" s="1748"/>
      <c r="F24" s="1748"/>
      <c r="G24" s="1748"/>
      <c r="H24" s="1748"/>
      <c r="I24" s="1748"/>
      <c r="J24" s="1748"/>
      <c r="K24" s="1748"/>
      <c r="L24" s="1748"/>
      <c r="M24" s="1748"/>
      <c r="N24" s="1748"/>
      <c r="O24" s="1748"/>
      <c r="P24" s="1748"/>
      <c r="Q24" s="1748"/>
      <c r="R24" s="1748"/>
      <c r="S24" s="1748"/>
      <c r="T24" s="1754" t="s">
        <v>1507</v>
      </c>
      <c r="U24" s="1753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1"/>
      <c r="AF24" s="1751"/>
      <c r="AG24" s="1751"/>
      <c r="AH24" s="1751"/>
      <c r="AI24" s="1751"/>
      <c r="AJ24" s="1751"/>
      <c r="AK24" s="1710"/>
    </row>
    <row r="25" spans="1:37" ht="19.5" customHeight="1">
      <c r="A25" s="1748" t="s">
        <v>379</v>
      </c>
      <c r="B25" s="1748"/>
      <c r="C25" s="1748"/>
      <c r="D25" s="1748"/>
      <c r="E25" s="1748"/>
      <c r="F25" s="1748"/>
      <c r="G25" s="1748"/>
      <c r="H25" s="1748"/>
      <c r="I25" s="1748"/>
      <c r="J25" s="1748"/>
      <c r="K25" s="1748"/>
      <c r="L25" s="1748"/>
      <c r="M25" s="1748"/>
      <c r="N25" s="1748"/>
      <c r="O25" s="1748"/>
      <c r="P25" s="1748"/>
      <c r="Q25" s="1748"/>
      <c r="R25" s="1748"/>
      <c r="S25" s="1748"/>
      <c r="T25" s="1754" t="s">
        <v>1509</v>
      </c>
      <c r="U25" s="1753"/>
      <c r="V25" s="1751"/>
      <c r="W25" s="1751"/>
      <c r="X25" s="1751"/>
      <c r="Y25" s="1751"/>
      <c r="Z25" s="1751"/>
      <c r="AA25" s="1751"/>
      <c r="AB25" s="1751"/>
      <c r="AC25" s="1751"/>
      <c r="AD25" s="1751"/>
      <c r="AE25" s="1751"/>
      <c r="AF25" s="1751"/>
      <c r="AG25" s="1751"/>
      <c r="AH25" s="1751"/>
      <c r="AI25" s="1751"/>
      <c r="AJ25" s="1751"/>
      <c r="AK25" s="1710"/>
    </row>
    <row r="26" spans="1:37" s="1761" customFormat="1" ht="19.5" customHeight="1">
      <c r="A26" s="1756" t="s">
        <v>380</v>
      </c>
      <c r="B26" s="1756"/>
      <c r="C26" s="1756"/>
      <c r="D26" s="1756"/>
      <c r="E26" s="1756"/>
      <c r="F26" s="1756"/>
      <c r="G26" s="1756"/>
      <c r="H26" s="1756"/>
      <c r="I26" s="1756"/>
      <c r="J26" s="1756"/>
      <c r="K26" s="1756"/>
      <c r="L26" s="1756"/>
      <c r="M26" s="1756"/>
      <c r="N26" s="1756"/>
      <c r="O26" s="1756"/>
      <c r="P26" s="1756"/>
      <c r="Q26" s="1756"/>
      <c r="R26" s="1756"/>
      <c r="S26" s="1756"/>
      <c r="T26" s="1757" t="s">
        <v>1511</v>
      </c>
      <c r="U26" s="1758"/>
      <c r="V26" s="1759">
        <f>SUM(V16:Z25)</f>
        <v>19337665</v>
      </c>
      <c r="W26" s="1759"/>
      <c r="X26" s="1759"/>
      <c r="Y26" s="1759"/>
      <c r="Z26" s="1759"/>
      <c r="AA26" s="1759">
        <f>SUM(AA16:AE25)</f>
        <v>19672365</v>
      </c>
      <c r="AB26" s="1759"/>
      <c r="AC26" s="1759"/>
      <c r="AD26" s="1759"/>
      <c r="AE26" s="1759"/>
      <c r="AF26" s="1759">
        <f>SUM(AF16:AJ25)</f>
        <v>20372245</v>
      </c>
      <c r="AG26" s="1759"/>
      <c r="AH26" s="1759"/>
      <c r="AI26" s="1759"/>
      <c r="AJ26" s="1759"/>
      <c r="AK26" s="1760"/>
    </row>
    <row r="27" spans="1:37" ht="19.5" customHeight="1">
      <c r="A27" s="1748" t="s">
        <v>381</v>
      </c>
      <c r="B27" s="1748"/>
      <c r="C27" s="1748"/>
      <c r="D27" s="1748"/>
      <c r="E27" s="1748"/>
      <c r="F27" s="1748"/>
      <c r="G27" s="1748"/>
      <c r="H27" s="1748"/>
      <c r="I27" s="1748"/>
      <c r="J27" s="1748"/>
      <c r="K27" s="1748"/>
      <c r="L27" s="1748"/>
      <c r="M27" s="1748"/>
      <c r="N27" s="1748"/>
      <c r="O27" s="1748"/>
      <c r="P27" s="1748"/>
      <c r="Q27" s="1748"/>
      <c r="R27" s="1748"/>
      <c r="S27" s="1748"/>
      <c r="T27" s="1762" t="s">
        <v>1513</v>
      </c>
      <c r="U27" s="1753"/>
      <c r="V27" s="1751">
        <f>4404847+1025467</f>
        <v>5430314</v>
      </c>
      <c r="W27" s="1751"/>
      <c r="X27" s="1751"/>
      <c r="Y27" s="1751"/>
      <c r="Z27" s="1751"/>
      <c r="AA27" s="1751">
        <f>4625089+1076740</f>
        <v>5701829</v>
      </c>
      <c r="AB27" s="1751"/>
      <c r="AC27" s="1751"/>
      <c r="AD27" s="1751"/>
      <c r="AE27" s="1751"/>
      <c r="AF27" s="1751">
        <f>4856344+1130577</f>
        <v>5986921</v>
      </c>
      <c r="AG27" s="1751"/>
      <c r="AH27" s="1751"/>
      <c r="AI27" s="1751"/>
      <c r="AJ27" s="1751"/>
      <c r="AK27" s="1710"/>
    </row>
    <row r="28" spans="1:37" ht="19.5" customHeight="1">
      <c r="A28" s="1748" t="s">
        <v>1362</v>
      </c>
      <c r="B28" s="1748"/>
      <c r="C28" s="1748"/>
      <c r="D28" s="1748"/>
      <c r="E28" s="1748"/>
      <c r="F28" s="1748"/>
      <c r="G28" s="1748"/>
      <c r="H28" s="1748"/>
      <c r="I28" s="1748"/>
      <c r="J28" s="1748"/>
      <c r="K28" s="1748"/>
      <c r="L28" s="1748"/>
      <c r="M28" s="1748"/>
      <c r="N28" s="1748"/>
      <c r="O28" s="1748"/>
      <c r="P28" s="1748"/>
      <c r="Q28" s="1748"/>
      <c r="R28" s="1748"/>
      <c r="S28" s="1748"/>
      <c r="T28" s="1763" t="s">
        <v>1515</v>
      </c>
      <c r="U28" s="1764"/>
      <c r="V28" s="1751">
        <f>1361578+341707</f>
        <v>1703285</v>
      </c>
      <c r="W28" s="1751"/>
      <c r="X28" s="1751"/>
      <c r="Y28" s="1751"/>
      <c r="Z28" s="1751"/>
      <c r="AA28" s="1751">
        <f>1429657+354179</f>
        <v>1783836</v>
      </c>
      <c r="AB28" s="1751"/>
      <c r="AC28" s="1751"/>
      <c r="AD28" s="1751"/>
      <c r="AE28" s="1751"/>
      <c r="AF28" s="1751">
        <f>1501140+371888</f>
        <v>1873028</v>
      </c>
      <c r="AG28" s="1751"/>
      <c r="AH28" s="1751"/>
      <c r="AI28" s="1751"/>
      <c r="AJ28" s="1751"/>
      <c r="AK28" s="1710"/>
    </row>
    <row r="29" spans="1:37" ht="25.5" customHeight="1">
      <c r="A29" s="1748" t="s">
        <v>382</v>
      </c>
      <c r="B29" s="1748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65" t="s">
        <v>1517</v>
      </c>
      <c r="U29" s="1766"/>
      <c r="V29" s="1751">
        <f>4788457-801400+2237762</f>
        <v>6224819</v>
      </c>
      <c r="W29" s="1751"/>
      <c r="X29" s="1751"/>
      <c r="Y29" s="1751"/>
      <c r="Z29" s="1751"/>
      <c r="AA29" s="1751">
        <f>2260000+5030812-382940</f>
        <v>6907872</v>
      </c>
      <c r="AB29" s="1751"/>
      <c r="AC29" s="1751"/>
      <c r="AD29" s="1751"/>
      <c r="AE29" s="1751"/>
      <c r="AF29" s="1751">
        <f>2373000+5282141-202000</f>
        <v>7453141</v>
      </c>
      <c r="AG29" s="1751"/>
      <c r="AH29" s="1751"/>
      <c r="AI29" s="1751"/>
      <c r="AJ29" s="1751"/>
      <c r="AK29" s="1710"/>
    </row>
    <row r="30" spans="1:36" ht="25.5" customHeight="1">
      <c r="A30" s="1748" t="s">
        <v>383</v>
      </c>
      <c r="B30" s="1748"/>
      <c r="C30" s="1748"/>
      <c r="D30" s="1748"/>
      <c r="E30" s="1748"/>
      <c r="F30" s="1748"/>
      <c r="G30" s="1748"/>
      <c r="H30" s="1748"/>
      <c r="I30" s="1748"/>
      <c r="J30" s="1748"/>
      <c r="K30" s="1748"/>
      <c r="L30" s="1748"/>
      <c r="M30" s="1748"/>
      <c r="N30" s="1748"/>
      <c r="O30" s="1748"/>
      <c r="P30" s="1748"/>
      <c r="Q30" s="1748"/>
      <c r="R30" s="1748"/>
      <c r="S30" s="1748"/>
      <c r="T30" s="1767" t="s">
        <v>1519</v>
      </c>
      <c r="U30" s="1768"/>
      <c r="V30" s="1751">
        <f>972611+666600+6000+55879</f>
        <v>1701090</v>
      </c>
      <c r="W30" s="1751"/>
      <c r="X30" s="1751"/>
      <c r="Y30" s="1751"/>
      <c r="Z30" s="1751"/>
      <c r="AA30" s="1751">
        <f>60349+92632+1062892+695633+6000</f>
        <v>1917506</v>
      </c>
      <c r="AB30" s="1751"/>
      <c r="AC30" s="1751"/>
      <c r="AD30" s="1751"/>
      <c r="AE30" s="1751"/>
      <c r="AF30" s="1751">
        <f>63367+97263+1169181+765197+6000</f>
        <v>2101008</v>
      </c>
      <c r="AG30" s="1751"/>
      <c r="AH30" s="1751"/>
      <c r="AI30" s="1751"/>
      <c r="AJ30" s="1751"/>
    </row>
    <row r="31" spans="1:36" ht="19.5" customHeight="1">
      <c r="A31" s="1748" t="s">
        <v>1366</v>
      </c>
      <c r="B31" s="1748"/>
      <c r="C31" s="1748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54">
        <v>16</v>
      </c>
      <c r="U31" s="1753"/>
      <c r="V31" s="1751">
        <v>128000</v>
      </c>
      <c r="W31" s="1751"/>
      <c r="X31" s="1751"/>
      <c r="Y31" s="1751"/>
      <c r="Z31" s="1751"/>
      <c r="AA31" s="1751">
        <v>128000</v>
      </c>
      <c r="AB31" s="1751"/>
      <c r="AC31" s="1751"/>
      <c r="AD31" s="1751"/>
      <c r="AE31" s="1751"/>
      <c r="AF31" s="1751">
        <v>128000</v>
      </c>
      <c r="AG31" s="1751"/>
      <c r="AH31" s="1751"/>
      <c r="AI31" s="1751"/>
      <c r="AJ31" s="1751"/>
    </row>
    <row r="32" spans="1:37" ht="19.5" customHeight="1">
      <c r="A32" s="1748" t="s">
        <v>384</v>
      </c>
      <c r="B32" s="1748"/>
      <c r="C32" s="1748"/>
      <c r="D32" s="1748"/>
      <c r="E32" s="1748"/>
      <c r="F32" s="1748"/>
      <c r="G32" s="1748"/>
      <c r="H32" s="1748"/>
      <c r="I32" s="1748"/>
      <c r="J32" s="1748"/>
      <c r="K32" s="1748"/>
      <c r="L32" s="1748"/>
      <c r="M32" s="1748"/>
      <c r="N32" s="1748"/>
      <c r="O32" s="1748"/>
      <c r="P32" s="1748"/>
      <c r="Q32" s="1748"/>
      <c r="R32" s="1748"/>
      <c r="S32" s="1748"/>
      <c r="T32" s="1754">
        <v>17</v>
      </c>
      <c r="U32" s="1753"/>
      <c r="V32" s="1751"/>
      <c r="W32" s="1751"/>
      <c r="X32" s="1751"/>
      <c r="Y32" s="1751"/>
      <c r="Z32" s="1751"/>
      <c r="AA32" s="1751"/>
      <c r="AB32" s="1751"/>
      <c r="AC32" s="1751"/>
      <c r="AD32" s="1751"/>
      <c r="AE32" s="1751"/>
      <c r="AF32" s="1751"/>
      <c r="AG32" s="1751"/>
      <c r="AH32" s="1751"/>
      <c r="AI32" s="1751"/>
      <c r="AJ32" s="1751"/>
      <c r="AK32" s="1710"/>
    </row>
    <row r="33" spans="1:37" ht="19.5" customHeight="1">
      <c r="A33" s="1748" t="s">
        <v>385</v>
      </c>
      <c r="B33" s="1748"/>
      <c r="C33" s="1748"/>
      <c r="D33" s="1748"/>
      <c r="E33" s="1748"/>
      <c r="F33" s="1748"/>
      <c r="G33" s="1748"/>
      <c r="H33" s="1748"/>
      <c r="I33" s="1748"/>
      <c r="J33" s="1748"/>
      <c r="K33" s="1748"/>
      <c r="L33" s="1748"/>
      <c r="M33" s="1748"/>
      <c r="N33" s="1748"/>
      <c r="O33" s="1748"/>
      <c r="P33" s="1748"/>
      <c r="Q33" s="1748"/>
      <c r="R33" s="1748"/>
      <c r="S33" s="1748"/>
      <c r="T33" s="1762" t="s">
        <v>1583</v>
      </c>
      <c r="U33" s="1753"/>
      <c r="V33" s="1751">
        <v>85770</v>
      </c>
      <c r="W33" s="1751"/>
      <c r="X33" s="1751"/>
      <c r="Y33" s="1751"/>
      <c r="Z33" s="1751"/>
      <c r="AA33" s="1751"/>
      <c r="AB33" s="1751"/>
      <c r="AC33" s="1751"/>
      <c r="AD33" s="1751"/>
      <c r="AE33" s="1751"/>
      <c r="AF33" s="1751"/>
      <c r="AG33" s="1751"/>
      <c r="AH33" s="1751"/>
      <c r="AI33" s="1751"/>
      <c r="AJ33" s="1751"/>
      <c r="AK33" s="1710"/>
    </row>
    <row r="34" spans="1:37" ht="19.5" customHeight="1">
      <c r="A34" s="1748" t="s">
        <v>386</v>
      </c>
      <c r="B34" s="1748"/>
      <c r="C34" s="1748"/>
      <c r="D34" s="1748"/>
      <c r="E34" s="1748"/>
      <c r="F34" s="1748"/>
      <c r="G34" s="1748"/>
      <c r="H34" s="1748"/>
      <c r="I34" s="1748"/>
      <c r="J34" s="1748"/>
      <c r="K34" s="1748"/>
      <c r="L34" s="1748"/>
      <c r="M34" s="1748"/>
      <c r="N34" s="1748"/>
      <c r="O34" s="1748"/>
      <c r="P34" s="1748"/>
      <c r="Q34" s="1748"/>
      <c r="R34" s="1748"/>
      <c r="S34" s="1748"/>
      <c r="T34" s="1762" t="s">
        <v>1585</v>
      </c>
      <c r="U34" s="1753"/>
      <c r="V34" s="1751"/>
      <c r="W34" s="1751"/>
      <c r="X34" s="1751"/>
      <c r="Y34" s="1751"/>
      <c r="Z34" s="1751"/>
      <c r="AA34" s="1751"/>
      <c r="AB34" s="1751"/>
      <c r="AC34" s="1751"/>
      <c r="AD34" s="1751"/>
      <c r="AE34" s="1751"/>
      <c r="AF34" s="1751"/>
      <c r="AG34" s="1751"/>
      <c r="AH34" s="1751"/>
      <c r="AI34" s="1751"/>
      <c r="AJ34" s="1751"/>
      <c r="AK34" s="1710"/>
    </row>
    <row r="35" spans="1:37" ht="19.5" customHeight="1">
      <c r="A35" s="1748" t="s">
        <v>387</v>
      </c>
      <c r="B35" s="1748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62" t="s">
        <v>1587</v>
      </c>
      <c r="U35" s="1753"/>
      <c r="V35" s="1751"/>
      <c r="W35" s="1751"/>
      <c r="X35" s="1751"/>
      <c r="Y35" s="1751"/>
      <c r="Z35" s="1751"/>
      <c r="AA35" s="1751"/>
      <c r="AB35" s="1751"/>
      <c r="AC35" s="1751"/>
      <c r="AD35" s="1751"/>
      <c r="AE35" s="1751"/>
      <c r="AF35" s="1751"/>
      <c r="AG35" s="1751"/>
      <c r="AH35" s="1751"/>
      <c r="AI35" s="1751"/>
      <c r="AJ35" s="1751"/>
      <c r="AK35" s="1710"/>
    </row>
    <row r="36" spans="1:37" ht="19.5" customHeight="1">
      <c r="A36" s="1748" t="s">
        <v>388</v>
      </c>
      <c r="B36" s="1748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62" t="s">
        <v>1589</v>
      </c>
      <c r="U36" s="1753"/>
      <c r="V36" s="1751"/>
      <c r="W36" s="1751"/>
      <c r="X36" s="1751"/>
      <c r="Y36" s="1751"/>
      <c r="Z36" s="1751"/>
      <c r="AA36" s="1751"/>
      <c r="AB36" s="1751"/>
      <c r="AC36" s="1751"/>
      <c r="AD36" s="1751"/>
      <c r="AE36" s="1751"/>
      <c r="AF36" s="1751"/>
      <c r="AG36" s="1751"/>
      <c r="AH36" s="1751"/>
      <c r="AI36" s="1751"/>
      <c r="AJ36" s="1751"/>
      <c r="AK36" s="1710"/>
    </row>
    <row r="37" spans="1:37" ht="19.5" customHeight="1">
      <c r="A37" s="1748" t="s">
        <v>389</v>
      </c>
      <c r="B37" s="1748"/>
      <c r="C37" s="1748"/>
      <c r="D37" s="1748"/>
      <c r="E37" s="1748"/>
      <c r="F37" s="1748"/>
      <c r="G37" s="1748"/>
      <c r="H37" s="1748"/>
      <c r="I37" s="1748"/>
      <c r="J37" s="1748"/>
      <c r="K37" s="1748"/>
      <c r="L37" s="1748"/>
      <c r="M37" s="1748"/>
      <c r="N37" s="1748"/>
      <c r="O37" s="1748"/>
      <c r="P37" s="1748"/>
      <c r="Q37" s="1748"/>
      <c r="R37" s="1748"/>
      <c r="S37" s="1748"/>
      <c r="T37" s="1762" t="s">
        <v>1591</v>
      </c>
      <c r="U37" s="1753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1"/>
      <c r="AF37" s="1751"/>
      <c r="AG37" s="1751"/>
      <c r="AH37" s="1751"/>
      <c r="AI37" s="1751"/>
      <c r="AJ37" s="1751"/>
      <c r="AK37" s="1710"/>
    </row>
    <row r="38" spans="1:37" ht="19.5" customHeight="1">
      <c r="A38" s="1748" t="s">
        <v>390</v>
      </c>
      <c r="B38" s="1748"/>
      <c r="C38" s="1748"/>
      <c r="D38" s="1748"/>
      <c r="E38" s="1748"/>
      <c r="F38" s="1748"/>
      <c r="G38" s="1748"/>
      <c r="H38" s="1748"/>
      <c r="I38" s="1748"/>
      <c r="J38" s="1748"/>
      <c r="K38" s="1748"/>
      <c r="L38" s="1748"/>
      <c r="M38" s="1748"/>
      <c r="N38" s="1748"/>
      <c r="O38" s="1748"/>
      <c r="P38" s="1748"/>
      <c r="Q38" s="1748"/>
      <c r="R38" s="1748"/>
      <c r="S38" s="1748"/>
      <c r="T38" s="1762" t="s">
        <v>1594</v>
      </c>
      <c r="U38" s="1753"/>
      <c r="V38" s="1751">
        <f>403056+91356</f>
        <v>494412</v>
      </c>
      <c r="W38" s="1751"/>
      <c r="X38" s="1751"/>
      <c r="Y38" s="1751"/>
      <c r="Z38" s="1751"/>
      <c r="AA38" s="1751">
        <f>95000+300000+50000</f>
        <v>445000</v>
      </c>
      <c r="AB38" s="1751"/>
      <c r="AC38" s="1751"/>
      <c r="AD38" s="1751"/>
      <c r="AE38" s="1751"/>
      <c r="AF38" s="1751">
        <f>95000+320000+60000</f>
        <v>475000</v>
      </c>
      <c r="AG38" s="1751"/>
      <c r="AH38" s="1751"/>
      <c r="AI38" s="1751"/>
      <c r="AJ38" s="1751"/>
      <c r="AK38" s="1710"/>
    </row>
    <row r="39" spans="1:37" ht="19.5" customHeight="1">
      <c r="A39" s="1756" t="s">
        <v>391</v>
      </c>
      <c r="B39" s="1756"/>
      <c r="C39" s="1756"/>
      <c r="D39" s="1756"/>
      <c r="E39" s="1756"/>
      <c r="F39" s="1756"/>
      <c r="G39" s="1756"/>
      <c r="H39" s="1756"/>
      <c r="I39" s="1756"/>
      <c r="J39" s="1756"/>
      <c r="K39" s="1756"/>
      <c r="L39" s="1756"/>
      <c r="M39" s="1756"/>
      <c r="N39" s="1756"/>
      <c r="O39" s="1756"/>
      <c r="P39" s="1756"/>
      <c r="Q39" s="1756"/>
      <c r="R39" s="1756"/>
      <c r="S39" s="1756"/>
      <c r="T39" s="1769" t="s">
        <v>1596</v>
      </c>
      <c r="U39" s="1770"/>
      <c r="V39" s="1759">
        <f>SUM(V27:Z38)</f>
        <v>15767690</v>
      </c>
      <c r="W39" s="1759"/>
      <c r="X39" s="1759"/>
      <c r="Y39" s="1759"/>
      <c r="Z39" s="1759"/>
      <c r="AA39" s="1759">
        <f>SUM(AA27:AE38)</f>
        <v>16884043</v>
      </c>
      <c r="AB39" s="1759"/>
      <c r="AC39" s="1759"/>
      <c r="AD39" s="1759"/>
      <c r="AE39" s="1759"/>
      <c r="AF39" s="1759">
        <f>SUM(AF27:AJ38)</f>
        <v>18017098</v>
      </c>
      <c r="AG39" s="1759"/>
      <c r="AH39" s="1759"/>
      <c r="AI39" s="1759"/>
      <c r="AJ39" s="1759"/>
      <c r="AK39" s="1710"/>
    </row>
    <row r="40" spans="1:37" ht="19.5" customHeight="1">
      <c r="A40" s="1747" t="s">
        <v>392</v>
      </c>
      <c r="B40" s="1747"/>
      <c r="C40" s="1747"/>
      <c r="D40" s="1747"/>
      <c r="E40" s="1747"/>
      <c r="F40" s="1747"/>
      <c r="G40" s="1747"/>
      <c r="H40" s="1747"/>
      <c r="I40" s="1747"/>
      <c r="J40" s="1747"/>
      <c r="K40" s="1747"/>
      <c r="L40" s="1747"/>
      <c r="M40" s="1747"/>
      <c r="N40" s="1747"/>
      <c r="O40" s="1747"/>
      <c r="P40" s="1747"/>
      <c r="Q40" s="1747"/>
      <c r="R40" s="1747"/>
      <c r="S40" s="1747"/>
      <c r="T40" s="1747"/>
      <c r="U40" s="1747"/>
      <c r="V40" s="1747"/>
      <c r="W40" s="1747"/>
      <c r="X40" s="1747"/>
      <c r="Y40" s="1747"/>
      <c r="Z40" s="1747"/>
      <c r="AA40" s="1747"/>
      <c r="AB40" s="1747"/>
      <c r="AC40" s="1747"/>
      <c r="AD40" s="1747"/>
      <c r="AE40" s="1747"/>
      <c r="AF40" s="1747"/>
      <c r="AG40" s="1747"/>
      <c r="AH40" s="1747"/>
      <c r="AI40" s="1747"/>
      <c r="AJ40" s="1747"/>
      <c r="AK40" s="1710"/>
    </row>
    <row r="41" spans="1:37" ht="25.5" customHeight="1">
      <c r="A41" s="1748" t="s">
        <v>393</v>
      </c>
      <c r="B41" s="1748"/>
      <c r="C41" s="1748"/>
      <c r="D41" s="1748"/>
      <c r="E41" s="1748"/>
      <c r="F41" s="1748"/>
      <c r="G41" s="1748"/>
      <c r="H41" s="1748"/>
      <c r="I41" s="1748"/>
      <c r="J41" s="1748"/>
      <c r="K41" s="1748"/>
      <c r="L41" s="1748"/>
      <c r="M41" s="1748"/>
      <c r="N41" s="1748"/>
      <c r="O41" s="1748"/>
      <c r="P41" s="1748"/>
      <c r="Q41" s="1748"/>
      <c r="R41" s="1748"/>
      <c r="S41" s="1748"/>
      <c r="T41" s="1763" t="s">
        <v>1598</v>
      </c>
      <c r="U41" s="1771"/>
      <c r="V41" s="1751">
        <v>4010000</v>
      </c>
      <c r="W41" s="1751"/>
      <c r="X41" s="1751"/>
      <c r="Y41" s="1751"/>
      <c r="Z41" s="1751"/>
      <c r="AA41" s="1751">
        <v>1914700</v>
      </c>
      <c r="AB41" s="1751"/>
      <c r="AC41" s="1751"/>
      <c r="AD41" s="1751"/>
      <c r="AE41" s="1751"/>
      <c r="AF41" s="1751">
        <v>1010000</v>
      </c>
      <c r="AG41" s="1751"/>
      <c r="AH41" s="1751"/>
      <c r="AI41" s="1751"/>
      <c r="AJ41" s="1751"/>
      <c r="AK41" s="1710"/>
    </row>
    <row r="42" spans="1:37" ht="19.5" customHeight="1">
      <c r="A42" s="1748" t="s">
        <v>394</v>
      </c>
      <c r="B42" s="1748"/>
      <c r="C42" s="1748"/>
      <c r="D42" s="1748"/>
      <c r="E42" s="1748"/>
      <c r="F42" s="1748"/>
      <c r="G42" s="1748"/>
      <c r="H42" s="1748"/>
      <c r="I42" s="1748"/>
      <c r="J42" s="1748"/>
      <c r="K42" s="1748"/>
      <c r="L42" s="1748"/>
      <c r="M42" s="1748"/>
      <c r="N42" s="1748"/>
      <c r="O42" s="1748"/>
      <c r="P42" s="1748"/>
      <c r="Q42" s="1748"/>
      <c r="R42" s="1748"/>
      <c r="S42" s="1748"/>
      <c r="T42" s="1762" t="s">
        <v>1600</v>
      </c>
      <c r="U42" s="1753"/>
      <c r="V42" s="1751">
        <v>57000</v>
      </c>
      <c r="W42" s="1751"/>
      <c r="X42" s="1751"/>
      <c r="Y42" s="1751"/>
      <c r="Z42" s="1751"/>
      <c r="AA42" s="1751">
        <v>57000</v>
      </c>
      <c r="AB42" s="1751"/>
      <c r="AC42" s="1751"/>
      <c r="AD42" s="1751"/>
      <c r="AE42" s="1751"/>
      <c r="AF42" s="1751">
        <v>57000</v>
      </c>
      <c r="AG42" s="1751"/>
      <c r="AH42" s="1751"/>
      <c r="AI42" s="1751"/>
      <c r="AJ42" s="1751"/>
      <c r="AK42" s="1710"/>
    </row>
    <row r="43" spans="1:37" ht="19.5" customHeight="1">
      <c r="A43" s="1748" t="s">
        <v>395</v>
      </c>
      <c r="B43" s="1748"/>
      <c r="C43" s="1748"/>
      <c r="D43" s="1748"/>
      <c r="E43" s="1748"/>
      <c r="F43" s="1748"/>
      <c r="G43" s="1748"/>
      <c r="H43" s="1748"/>
      <c r="I43" s="1748"/>
      <c r="J43" s="1748"/>
      <c r="K43" s="1748"/>
      <c r="L43" s="1748"/>
      <c r="M43" s="1748"/>
      <c r="N43" s="1748"/>
      <c r="O43" s="1748"/>
      <c r="P43" s="1748"/>
      <c r="Q43" s="1748"/>
      <c r="R43" s="1748"/>
      <c r="S43" s="1748"/>
      <c r="T43" s="1762" t="s">
        <v>1602</v>
      </c>
      <c r="U43" s="1753"/>
      <c r="V43" s="1751"/>
      <c r="W43" s="1751"/>
      <c r="X43" s="1751"/>
      <c r="Y43" s="1751"/>
      <c r="Z43" s="1751"/>
      <c r="AA43" s="1751"/>
      <c r="AB43" s="1751"/>
      <c r="AC43" s="1751"/>
      <c r="AD43" s="1751"/>
      <c r="AE43" s="1751"/>
      <c r="AF43" s="1751"/>
      <c r="AG43" s="1751"/>
      <c r="AH43" s="1751"/>
      <c r="AI43" s="1751"/>
      <c r="AJ43" s="1751"/>
      <c r="AK43" s="1710"/>
    </row>
    <row r="44" spans="1:37" ht="19.5" customHeight="1">
      <c r="A44" s="1748" t="s">
        <v>396</v>
      </c>
      <c r="B44" s="1748"/>
      <c r="C44" s="1748"/>
      <c r="D44" s="1748"/>
      <c r="E44" s="1748"/>
      <c r="F44" s="1748"/>
      <c r="G44" s="1748"/>
      <c r="H44" s="1748"/>
      <c r="I44" s="1748"/>
      <c r="J44" s="1748"/>
      <c r="K44" s="1748"/>
      <c r="L44" s="1748"/>
      <c r="M44" s="1748"/>
      <c r="N44" s="1748"/>
      <c r="O44" s="1748"/>
      <c r="P44" s="1748"/>
      <c r="Q44" s="1748"/>
      <c r="R44" s="1748"/>
      <c r="S44" s="1748"/>
      <c r="T44" s="1762" t="s">
        <v>1604</v>
      </c>
      <c r="U44" s="1753"/>
      <c r="V44" s="1751"/>
      <c r="W44" s="1751"/>
      <c r="X44" s="1751"/>
      <c r="Y44" s="1751"/>
      <c r="Z44" s="1751"/>
      <c r="AA44" s="1751"/>
      <c r="AB44" s="1751"/>
      <c r="AC44" s="1751"/>
      <c r="AD44" s="1751"/>
      <c r="AE44" s="1751"/>
      <c r="AF44" s="1751"/>
      <c r="AG44" s="1751"/>
      <c r="AH44" s="1751"/>
      <c r="AI44" s="1751"/>
      <c r="AJ44" s="1751"/>
      <c r="AK44" s="1710"/>
    </row>
    <row r="45" spans="1:37" ht="19.5" customHeight="1">
      <c r="A45" s="1748" t="s">
        <v>1394</v>
      </c>
      <c r="B45" s="1748"/>
      <c r="C45" s="1748"/>
      <c r="D45" s="1748"/>
      <c r="E45" s="1748"/>
      <c r="F45" s="1748"/>
      <c r="G45" s="1748"/>
      <c r="H45" s="1748"/>
      <c r="I45" s="1748"/>
      <c r="J45" s="1748"/>
      <c r="K45" s="1748"/>
      <c r="L45" s="1748"/>
      <c r="M45" s="1748"/>
      <c r="N45" s="1748"/>
      <c r="O45" s="1748"/>
      <c r="P45" s="1748"/>
      <c r="Q45" s="1748"/>
      <c r="R45" s="1748"/>
      <c r="S45" s="1748"/>
      <c r="T45" s="1762" t="s">
        <v>1606</v>
      </c>
      <c r="U45" s="1753"/>
      <c r="V45" s="1751">
        <v>19785</v>
      </c>
      <c r="W45" s="1751"/>
      <c r="X45" s="1751"/>
      <c r="Y45" s="1751"/>
      <c r="Z45" s="1751"/>
      <c r="AA45" s="1751">
        <v>0</v>
      </c>
      <c r="AB45" s="1751"/>
      <c r="AC45" s="1751"/>
      <c r="AD45" s="1751"/>
      <c r="AE45" s="1751"/>
      <c r="AF45" s="1751">
        <v>0</v>
      </c>
      <c r="AG45" s="1751"/>
      <c r="AH45" s="1751"/>
      <c r="AI45" s="1751"/>
      <c r="AJ45" s="1751"/>
      <c r="AK45" s="1710"/>
    </row>
    <row r="46" spans="1:37" ht="19.5" customHeight="1">
      <c r="A46" s="1748" t="s">
        <v>397</v>
      </c>
      <c r="B46" s="1748"/>
      <c r="C46" s="1748"/>
      <c r="D46" s="1748"/>
      <c r="E46" s="1748"/>
      <c r="F46" s="1748"/>
      <c r="G46" s="1748"/>
      <c r="H46" s="1748"/>
      <c r="I46" s="1748"/>
      <c r="J46" s="1748"/>
      <c r="K46" s="1748"/>
      <c r="L46" s="1748"/>
      <c r="M46" s="1748"/>
      <c r="N46" s="1748"/>
      <c r="O46" s="1748"/>
      <c r="P46" s="1748"/>
      <c r="Q46" s="1748"/>
      <c r="R46" s="1748"/>
      <c r="S46" s="1748"/>
      <c r="T46" s="1762" t="s">
        <v>1608</v>
      </c>
      <c r="U46" s="1753"/>
      <c r="V46" s="1751"/>
      <c r="W46" s="1751"/>
      <c r="X46" s="1751"/>
      <c r="Y46" s="1751"/>
      <c r="Z46" s="1751"/>
      <c r="AA46" s="1751"/>
      <c r="AB46" s="1751"/>
      <c r="AC46" s="1751"/>
      <c r="AD46" s="1751"/>
      <c r="AE46" s="1751"/>
      <c r="AF46" s="1751"/>
      <c r="AG46" s="1751"/>
      <c r="AH46" s="1751"/>
      <c r="AI46" s="1751"/>
      <c r="AJ46" s="1751"/>
      <c r="AK46" s="1710"/>
    </row>
    <row r="47" spans="1:37" ht="19.5" customHeight="1">
      <c r="A47" s="1748" t="s">
        <v>398</v>
      </c>
      <c r="B47" s="1748"/>
      <c r="C47" s="1748"/>
      <c r="D47" s="1748"/>
      <c r="E47" s="1748"/>
      <c r="F47" s="1748"/>
      <c r="G47" s="1748"/>
      <c r="H47" s="1748"/>
      <c r="I47" s="1748"/>
      <c r="J47" s="1748"/>
      <c r="K47" s="1748"/>
      <c r="L47" s="1748"/>
      <c r="M47" s="1748"/>
      <c r="N47" s="1748"/>
      <c r="O47" s="1748"/>
      <c r="P47" s="1748"/>
      <c r="Q47" s="1748"/>
      <c r="R47" s="1748"/>
      <c r="S47" s="1748"/>
      <c r="T47" s="1762" t="s">
        <v>1610</v>
      </c>
      <c r="U47" s="1753"/>
      <c r="V47" s="1751">
        <f>221268+73867</f>
        <v>295135</v>
      </c>
      <c r="W47" s="1751"/>
      <c r="X47" s="1751"/>
      <c r="Y47" s="1751"/>
      <c r="Z47" s="1751"/>
      <c r="AA47" s="1751"/>
      <c r="AB47" s="1751"/>
      <c r="AC47" s="1751"/>
      <c r="AD47" s="1751"/>
      <c r="AE47" s="1751"/>
      <c r="AF47" s="1751"/>
      <c r="AG47" s="1751"/>
      <c r="AH47" s="1751"/>
      <c r="AI47" s="1751"/>
      <c r="AJ47" s="1751"/>
      <c r="AK47" s="1710"/>
    </row>
    <row r="48" spans="1:37" ht="19.5" customHeight="1">
      <c r="A48" s="1748" t="s">
        <v>399</v>
      </c>
      <c r="B48" s="1748"/>
      <c r="C48" s="1748"/>
      <c r="D48" s="1748"/>
      <c r="E48" s="1748"/>
      <c r="F48" s="1748"/>
      <c r="G48" s="1748"/>
      <c r="H48" s="1748"/>
      <c r="I48" s="1748"/>
      <c r="J48" s="1748"/>
      <c r="K48" s="1748"/>
      <c r="L48" s="1748"/>
      <c r="M48" s="1748"/>
      <c r="N48" s="1748"/>
      <c r="O48" s="1748"/>
      <c r="P48" s="1748"/>
      <c r="Q48" s="1748"/>
      <c r="R48" s="1748"/>
      <c r="S48" s="1748"/>
      <c r="T48" s="1762" t="s">
        <v>1612</v>
      </c>
      <c r="U48" s="1753"/>
      <c r="V48" s="1751">
        <v>801400</v>
      </c>
      <c r="W48" s="1751"/>
      <c r="X48" s="1751"/>
      <c r="Y48" s="1751"/>
      <c r="Z48" s="1751"/>
      <c r="AA48" s="1751">
        <v>382940</v>
      </c>
      <c r="AB48" s="1751"/>
      <c r="AC48" s="1751"/>
      <c r="AD48" s="1751"/>
      <c r="AE48" s="1751"/>
      <c r="AF48" s="1751">
        <v>202000</v>
      </c>
      <c r="AG48" s="1751"/>
      <c r="AH48" s="1751"/>
      <c r="AI48" s="1751"/>
      <c r="AJ48" s="1751"/>
      <c r="AK48" s="1710"/>
    </row>
    <row r="49" spans="1:37" ht="19.5" customHeight="1">
      <c r="A49" s="1748" t="s">
        <v>400</v>
      </c>
      <c r="B49" s="1748"/>
      <c r="C49" s="1748"/>
      <c r="D49" s="1748"/>
      <c r="E49" s="1748"/>
      <c r="F49" s="1748"/>
      <c r="G49" s="1748"/>
      <c r="H49" s="1748"/>
      <c r="I49" s="1748"/>
      <c r="J49" s="1748"/>
      <c r="K49" s="1748"/>
      <c r="L49" s="1748"/>
      <c r="M49" s="1748"/>
      <c r="N49" s="1748"/>
      <c r="O49" s="1748"/>
      <c r="P49" s="1748"/>
      <c r="Q49" s="1748"/>
      <c r="R49" s="1748"/>
      <c r="S49" s="1748"/>
      <c r="T49" s="1762" t="s">
        <v>1614</v>
      </c>
      <c r="U49" s="1753"/>
      <c r="V49" s="1751">
        <v>78000</v>
      </c>
      <c r="W49" s="1751"/>
      <c r="X49" s="1751"/>
      <c r="Y49" s="1751"/>
      <c r="Z49" s="1751"/>
      <c r="AA49" s="1751">
        <v>78000</v>
      </c>
      <c r="AB49" s="1751"/>
      <c r="AC49" s="1751"/>
      <c r="AD49" s="1751"/>
      <c r="AE49" s="1751"/>
      <c r="AF49" s="1751">
        <v>78000</v>
      </c>
      <c r="AG49" s="1751"/>
      <c r="AH49" s="1751"/>
      <c r="AI49" s="1751"/>
      <c r="AJ49" s="1751"/>
      <c r="AK49" s="1710"/>
    </row>
    <row r="50" spans="1:37" ht="19.5" customHeight="1">
      <c r="A50" s="1748" t="s">
        <v>401</v>
      </c>
      <c r="B50" s="1748"/>
      <c r="C50" s="1748"/>
      <c r="D50" s="1748"/>
      <c r="E50" s="1748"/>
      <c r="F50" s="1748"/>
      <c r="G50" s="1748"/>
      <c r="H50" s="1748"/>
      <c r="I50" s="1748"/>
      <c r="J50" s="1748"/>
      <c r="K50" s="1748"/>
      <c r="L50" s="1748"/>
      <c r="M50" s="1748"/>
      <c r="N50" s="1748"/>
      <c r="O50" s="1748"/>
      <c r="P50" s="1748"/>
      <c r="Q50" s="1748"/>
      <c r="R50" s="1748"/>
      <c r="S50" s="1748"/>
      <c r="T50" s="1762" t="s">
        <v>1616</v>
      </c>
      <c r="U50" s="1753"/>
      <c r="V50" s="1751"/>
      <c r="W50" s="1751"/>
      <c r="X50" s="1751"/>
      <c r="Y50" s="1751"/>
      <c r="Z50" s="1751"/>
      <c r="AA50" s="1751"/>
      <c r="AB50" s="1751"/>
      <c r="AC50" s="1751"/>
      <c r="AD50" s="1751"/>
      <c r="AE50" s="1751"/>
      <c r="AF50" s="1751"/>
      <c r="AG50" s="1751"/>
      <c r="AH50" s="1751"/>
      <c r="AI50" s="1751"/>
      <c r="AJ50" s="1751"/>
      <c r="AK50" s="1710"/>
    </row>
    <row r="51" spans="1:37" ht="19.5" customHeight="1">
      <c r="A51" s="1748" t="s">
        <v>402</v>
      </c>
      <c r="B51" s="1748"/>
      <c r="C51" s="1748"/>
      <c r="D51" s="1748"/>
      <c r="E51" s="1748"/>
      <c r="F51" s="1748"/>
      <c r="G51" s="1748"/>
      <c r="H51" s="1748"/>
      <c r="I51" s="1748"/>
      <c r="J51" s="1748"/>
      <c r="K51" s="1748"/>
      <c r="L51" s="1748"/>
      <c r="M51" s="1748"/>
      <c r="N51" s="1748"/>
      <c r="O51" s="1748"/>
      <c r="P51" s="1748"/>
      <c r="Q51" s="1748"/>
      <c r="R51" s="1748"/>
      <c r="S51" s="1748"/>
      <c r="T51" s="1762" t="s">
        <v>1618</v>
      </c>
      <c r="U51" s="1753"/>
      <c r="V51" s="1751"/>
      <c r="W51" s="1751"/>
      <c r="X51" s="1751"/>
      <c r="Y51" s="1751"/>
      <c r="Z51" s="1751"/>
      <c r="AA51" s="1751"/>
      <c r="AB51" s="1751"/>
      <c r="AC51" s="1751"/>
      <c r="AD51" s="1751"/>
      <c r="AE51" s="1751"/>
      <c r="AF51" s="1751"/>
      <c r="AG51" s="1751"/>
      <c r="AH51" s="1751"/>
      <c r="AI51" s="1751"/>
      <c r="AJ51" s="1751"/>
      <c r="AK51" s="1710"/>
    </row>
    <row r="52" spans="1:37" ht="19.5" customHeight="1">
      <c r="A52" s="1748" t="s">
        <v>403</v>
      </c>
      <c r="B52" s="1748"/>
      <c r="C52" s="1748"/>
      <c r="D52" s="1748"/>
      <c r="E52" s="1748"/>
      <c r="F52" s="1748"/>
      <c r="G52" s="1748"/>
      <c r="H52" s="1748"/>
      <c r="I52" s="1748"/>
      <c r="J52" s="1748"/>
      <c r="K52" s="1748"/>
      <c r="L52" s="1748"/>
      <c r="M52" s="1748"/>
      <c r="N52" s="1748"/>
      <c r="O52" s="1748"/>
      <c r="P52" s="1748"/>
      <c r="Q52" s="1748"/>
      <c r="R52" s="1748"/>
      <c r="S52" s="1748"/>
      <c r="T52" s="1762" t="s">
        <v>1620</v>
      </c>
      <c r="U52" s="1753"/>
      <c r="V52" s="1751"/>
      <c r="W52" s="1751"/>
      <c r="X52" s="1751"/>
      <c r="Y52" s="1751"/>
      <c r="Z52" s="1751"/>
      <c r="AA52" s="1751"/>
      <c r="AB52" s="1751"/>
      <c r="AC52" s="1751"/>
      <c r="AD52" s="1751"/>
      <c r="AE52" s="1751"/>
      <c r="AF52" s="1751"/>
      <c r="AG52" s="1751"/>
      <c r="AH52" s="1751"/>
      <c r="AI52" s="1751"/>
      <c r="AJ52" s="1751"/>
      <c r="AK52" s="1710"/>
    </row>
    <row r="53" spans="1:37" s="1761" customFormat="1" ht="19.5" customHeight="1">
      <c r="A53" s="1772" t="s">
        <v>404</v>
      </c>
      <c r="B53" s="1772"/>
      <c r="C53" s="1772"/>
      <c r="D53" s="1772"/>
      <c r="E53" s="1772"/>
      <c r="F53" s="1772"/>
      <c r="G53" s="1772"/>
      <c r="H53" s="1772"/>
      <c r="I53" s="1772"/>
      <c r="J53" s="1772"/>
      <c r="K53" s="1772"/>
      <c r="L53" s="1772"/>
      <c r="M53" s="1772"/>
      <c r="N53" s="1772"/>
      <c r="O53" s="1772"/>
      <c r="P53" s="1772"/>
      <c r="Q53" s="1772"/>
      <c r="R53" s="1772"/>
      <c r="S53" s="1772"/>
      <c r="T53" s="1773" t="s">
        <v>1622</v>
      </c>
      <c r="U53" s="1774"/>
      <c r="V53" s="1759">
        <f>SUM(V41:Z52)</f>
        <v>5261320</v>
      </c>
      <c r="W53" s="1759"/>
      <c r="X53" s="1759"/>
      <c r="Y53" s="1759"/>
      <c r="Z53" s="1759"/>
      <c r="AA53" s="1759">
        <f>SUM(AA41:AE52)</f>
        <v>2432640</v>
      </c>
      <c r="AB53" s="1759"/>
      <c r="AC53" s="1759"/>
      <c r="AD53" s="1759"/>
      <c r="AE53" s="1759"/>
      <c r="AF53" s="1759">
        <f>SUM(AF41:AJ52)</f>
        <v>1347000</v>
      </c>
      <c r="AG53" s="1759"/>
      <c r="AH53" s="1759"/>
      <c r="AI53" s="1759"/>
      <c r="AJ53" s="1759"/>
      <c r="AK53" s="1760"/>
    </row>
    <row r="54" spans="1:37" ht="19.5" customHeight="1">
      <c r="A54" s="1748" t="s">
        <v>405</v>
      </c>
      <c r="B54" s="1748"/>
      <c r="C54" s="1748"/>
      <c r="D54" s="1748"/>
      <c r="E54" s="1748"/>
      <c r="F54" s="1748"/>
      <c r="G54" s="1748"/>
      <c r="H54" s="1748"/>
      <c r="I54" s="1748"/>
      <c r="J54" s="1748"/>
      <c r="K54" s="1748"/>
      <c r="L54" s="1748"/>
      <c r="M54" s="1748"/>
      <c r="N54" s="1748"/>
      <c r="O54" s="1748"/>
      <c r="P54" s="1748"/>
      <c r="Q54" s="1748"/>
      <c r="R54" s="1748"/>
      <c r="S54" s="1748"/>
      <c r="T54" s="1775" t="s">
        <v>1624</v>
      </c>
      <c r="U54" s="1771"/>
      <c r="V54" s="1751">
        <f>6157973+14023</f>
        <v>6171996</v>
      </c>
      <c r="W54" s="1751"/>
      <c r="X54" s="1751"/>
      <c r="Y54" s="1751"/>
      <c r="Z54" s="1751"/>
      <c r="AA54" s="1751">
        <f>14023+3200000</f>
        <v>3214023</v>
      </c>
      <c r="AB54" s="1751"/>
      <c r="AC54" s="1751"/>
      <c r="AD54" s="1751"/>
      <c r="AE54" s="1751"/>
      <c r="AF54" s="1751">
        <f>14023+1815125</f>
        <v>1829148</v>
      </c>
      <c r="AG54" s="1751"/>
      <c r="AH54" s="1751"/>
      <c r="AI54" s="1751"/>
      <c r="AJ54" s="1751"/>
      <c r="AK54" s="1710"/>
    </row>
    <row r="55" spans="1:37" ht="19.5" customHeight="1">
      <c r="A55" s="1748" t="s">
        <v>406</v>
      </c>
      <c r="B55" s="1748"/>
      <c r="C55" s="1748"/>
      <c r="D55" s="1748"/>
      <c r="E55" s="1748"/>
      <c r="F55" s="1748"/>
      <c r="G55" s="1748"/>
      <c r="H55" s="1748"/>
      <c r="I55" s="1748"/>
      <c r="J55" s="1748"/>
      <c r="K55" s="1748"/>
      <c r="L55" s="1748"/>
      <c r="M55" s="1748"/>
      <c r="N55" s="1748"/>
      <c r="O55" s="1748"/>
      <c r="P55" s="1748"/>
      <c r="Q55" s="1748"/>
      <c r="R55" s="1748"/>
      <c r="S55" s="1748"/>
      <c r="T55" s="1762" t="s">
        <v>1626</v>
      </c>
      <c r="U55" s="1753"/>
      <c r="V55" s="1751">
        <v>1245900</v>
      </c>
      <c r="W55" s="1751"/>
      <c r="X55" s="1751"/>
      <c r="Y55" s="1751"/>
      <c r="Z55" s="1751"/>
      <c r="AA55" s="1751">
        <v>950000</v>
      </c>
      <c r="AB55" s="1751"/>
      <c r="AC55" s="1751"/>
      <c r="AD55" s="1751"/>
      <c r="AE55" s="1751"/>
      <c r="AF55" s="1751">
        <v>950000</v>
      </c>
      <c r="AG55" s="1751"/>
      <c r="AH55" s="1751"/>
      <c r="AI55" s="1751"/>
      <c r="AJ55" s="1751"/>
      <c r="AK55" s="1710"/>
    </row>
    <row r="56" spans="1:37" ht="19.5" customHeight="1">
      <c r="A56" s="1748" t="s">
        <v>407</v>
      </c>
      <c r="B56" s="1748"/>
      <c r="C56" s="1748"/>
      <c r="D56" s="1748"/>
      <c r="E56" s="1748"/>
      <c r="F56" s="1748"/>
      <c r="G56" s="1748"/>
      <c r="H56" s="1748"/>
      <c r="I56" s="1748"/>
      <c r="J56" s="1748"/>
      <c r="K56" s="1748"/>
      <c r="L56" s="1748"/>
      <c r="M56" s="1748"/>
      <c r="N56" s="1748"/>
      <c r="O56" s="1748"/>
      <c r="P56" s="1748"/>
      <c r="Q56" s="1748"/>
      <c r="R56" s="1748"/>
      <c r="S56" s="1748"/>
      <c r="T56" s="1762" t="s">
        <v>1628</v>
      </c>
      <c r="U56" s="1753"/>
      <c r="V56" s="1751">
        <v>801400</v>
      </c>
      <c r="W56" s="1751"/>
      <c r="X56" s="1751"/>
      <c r="Y56" s="1751"/>
      <c r="Z56" s="1751"/>
      <c r="AA56" s="1751">
        <v>382940</v>
      </c>
      <c r="AB56" s="1751"/>
      <c r="AC56" s="1751"/>
      <c r="AD56" s="1751"/>
      <c r="AE56" s="1751"/>
      <c r="AF56" s="1751">
        <v>202000</v>
      </c>
      <c r="AG56" s="1751"/>
      <c r="AH56" s="1751"/>
      <c r="AI56" s="1751"/>
      <c r="AJ56" s="1751"/>
      <c r="AK56" s="1710"/>
    </row>
    <row r="57" spans="1:37" ht="19.5" customHeight="1">
      <c r="A57" s="1748" t="s">
        <v>1377</v>
      </c>
      <c r="B57" s="1748"/>
      <c r="C57" s="1748"/>
      <c r="D57" s="1748"/>
      <c r="E57" s="1748"/>
      <c r="F57" s="1748"/>
      <c r="G57" s="1748"/>
      <c r="H57" s="1748"/>
      <c r="I57" s="1748"/>
      <c r="J57" s="1748"/>
      <c r="K57" s="1748"/>
      <c r="L57" s="1748"/>
      <c r="M57" s="1748"/>
      <c r="N57" s="1748"/>
      <c r="O57" s="1748"/>
      <c r="P57" s="1748"/>
      <c r="Q57" s="1748"/>
      <c r="R57" s="1748"/>
      <c r="S57" s="1748"/>
      <c r="T57" s="1762" t="s">
        <v>1630</v>
      </c>
      <c r="U57" s="1753"/>
      <c r="V57" s="1751">
        <v>159000</v>
      </c>
      <c r="W57" s="1751"/>
      <c r="X57" s="1751"/>
      <c r="Y57" s="1751"/>
      <c r="Z57" s="1751"/>
      <c r="AA57" s="1751">
        <v>203000</v>
      </c>
      <c r="AB57" s="1751"/>
      <c r="AC57" s="1751"/>
      <c r="AD57" s="1751"/>
      <c r="AE57" s="1751"/>
      <c r="AF57" s="1751">
        <v>210000</v>
      </c>
      <c r="AG57" s="1751"/>
      <c r="AH57" s="1751"/>
      <c r="AI57" s="1751"/>
      <c r="AJ57" s="1751"/>
      <c r="AK57" s="1710"/>
    </row>
    <row r="58" spans="1:37" ht="19.5" customHeight="1">
      <c r="A58" s="1748" t="s">
        <v>1376</v>
      </c>
      <c r="B58" s="1748"/>
      <c r="C58" s="1748"/>
      <c r="D58" s="1748"/>
      <c r="E58" s="1748"/>
      <c r="F58" s="1748"/>
      <c r="G58" s="1748"/>
      <c r="H58" s="1748"/>
      <c r="I58" s="1748"/>
      <c r="J58" s="1748"/>
      <c r="K58" s="1748"/>
      <c r="L58" s="1748"/>
      <c r="M58" s="1748"/>
      <c r="N58" s="1748"/>
      <c r="O58" s="1748"/>
      <c r="P58" s="1748"/>
      <c r="Q58" s="1748"/>
      <c r="R58" s="1748"/>
      <c r="S58" s="1748"/>
      <c r="T58" s="1762" t="s">
        <v>1632</v>
      </c>
      <c r="U58" s="1753"/>
      <c r="V58" s="1751">
        <v>70999</v>
      </c>
      <c r="W58" s="1751"/>
      <c r="X58" s="1751"/>
      <c r="Y58" s="1751"/>
      <c r="Z58" s="1751"/>
      <c r="AA58" s="1751">
        <v>70999</v>
      </c>
      <c r="AB58" s="1751"/>
      <c r="AC58" s="1751"/>
      <c r="AD58" s="1751"/>
      <c r="AE58" s="1751"/>
      <c r="AF58" s="1751">
        <v>70999</v>
      </c>
      <c r="AG58" s="1751"/>
      <c r="AH58" s="1751"/>
      <c r="AI58" s="1751"/>
      <c r="AJ58" s="1751"/>
      <c r="AK58" s="1710"/>
    </row>
    <row r="59" spans="1:37" ht="19.5" customHeight="1">
      <c r="A59" s="1748" t="s">
        <v>408</v>
      </c>
      <c r="B59" s="1748"/>
      <c r="C59" s="1748"/>
      <c r="D59" s="1748"/>
      <c r="E59" s="1748"/>
      <c r="F59" s="1748"/>
      <c r="G59" s="1748"/>
      <c r="H59" s="1748"/>
      <c r="I59" s="1748"/>
      <c r="J59" s="1748"/>
      <c r="K59" s="1748"/>
      <c r="L59" s="1748"/>
      <c r="M59" s="1748"/>
      <c r="N59" s="1748"/>
      <c r="O59" s="1748"/>
      <c r="P59" s="1748"/>
      <c r="Q59" s="1748"/>
      <c r="R59" s="1748"/>
      <c r="S59" s="1748"/>
      <c r="T59" s="1762" t="s">
        <v>1634</v>
      </c>
      <c r="U59" s="1753"/>
      <c r="V59" s="1751"/>
      <c r="W59" s="1751"/>
      <c r="X59" s="1751"/>
      <c r="Y59" s="1751"/>
      <c r="Z59" s="1751"/>
      <c r="AA59" s="1751"/>
      <c r="AB59" s="1751"/>
      <c r="AC59" s="1751"/>
      <c r="AD59" s="1751"/>
      <c r="AE59" s="1751"/>
      <c r="AF59" s="1751"/>
      <c r="AG59" s="1751"/>
      <c r="AH59" s="1751"/>
      <c r="AI59" s="1751"/>
      <c r="AJ59" s="1751"/>
      <c r="AK59" s="1710"/>
    </row>
    <row r="60" spans="1:37" ht="19.5" customHeight="1">
      <c r="A60" s="1748" t="s">
        <v>409</v>
      </c>
      <c r="B60" s="1748"/>
      <c r="C60" s="1748"/>
      <c r="D60" s="1748"/>
      <c r="E60" s="1748"/>
      <c r="F60" s="1748"/>
      <c r="G60" s="1748"/>
      <c r="H60" s="1748"/>
      <c r="I60" s="1748"/>
      <c r="J60" s="1748"/>
      <c r="K60" s="1748"/>
      <c r="L60" s="1748"/>
      <c r="M60" s="1748"/>
      <c r="N60" s="1748"/>
      <c r="O60" s="1748"/>
      <c r="P60" s="1748"/>
      <c r="Q60" s="1748"/>
      <c r="R60" s="1748"/>
      <c r="S60" s="1748"/>
      <c r="T60" s="1762" t="s">
        <v>1636</v>
      </c>
      <c r="U60" s="1753"/>
      <c r="V60" s="1751">
        <v>230000</v>
      </c>
      <c r="W60" s="1751"/>
      <c r="X60" s="1751"/>
      <c r="Y60" s="1751"/>
      <c r="Z60" s="1751"/>
      <c r="AA60" s="1751">
        <v>250000</v>
      </c>
      <c r="AB60" s="1751"/>
      <c r="AC60" s="1751"/>
      <c r="AD60" s="1751"/>
      <c r="AE60" s="1751"/>
      <c r="AF60" s="1751">
        <v>270000</v>
      </c>
      <c r="AG60" s="1751"/>
      <c r="AH60" s="1751"/>
      <c r="AI60" s="1751"/>
      <c r="AJ60" s="1751"/>
      <c r="AK60" s="1710"/>
    </row>
    <row r="61" spans="1:37" ht="19.5" customHeight="1">
      <c r="A61" s="1748" t="s">
        <v>410</v>
      </c>
      <c r="B61" s="1748"/>
      <c r="C61" s="1748"/>
      <c r="D61" s="1748"/>
      <c r="E61" s="1748"/>
      <c r="F61" s="1748"/>
      <c r="G61" s="1748"/>
      <c r="H61" s="1748"/>
      <c r="I61" s="1748"/>
      <c r="J61" s="1748"/>
      <c r="K61" s="1748"/>
      <c r="L61" s="1748"/>
      <c r="M61" s="1748"/>
      <c r="N61" s="1748"/>
      <c r="O61" s="1748"/>
      <c r="P61" s="1748"/>
      <c r="Q61" s="1748"/>
      <c r="R61" s="1748"/>
      <c r="S61" s="1748"/>
      <c r="T61" s="1762" t="s">
        <v>1638</v>
      </c>
      <c r="U61" s="1753"/>
      <c r="V61" s="1751"/>
      <c r="W61" s="1751"/>
      <c r="X61" s="1751"/>
      <c r="Y61" s="1751"/>
      <c r="Z61" s="1751"/>
      <c r="AA61" s="1751"/>
      <c r="AB61" s="1751"/>
      <c r="AC61" s="1751"/>
      <c r="AD61" s="1751"/>
      <c r="AE61" s="1751"/>
      <c r="AF61" s="1751"/>
      <c r="AG61" s="1751"/>
      <c r="AH61" s="1751"/>
      <c r="AI61" s="1751"/>
      <c r="AJ61" s="1751"/>
      <c r="AK61" s="1710"/>
    </row>
    <row r="62" spans="1:37" ht="19.5" customHeight="1">
      <c r="A62" s="1748" t="s">
        <v>411</v>
      </c>
      <c r="B62" s="1748"/>
      <c r="C62" s="1748"/>
      <c r="D62" s="1748"/>
      <c r="E62" s="1748"/>
      <c r="F62" s="1748"/>
      <c r="G62" s="1748"/>
      <c r="H62" s="1748"/>
      <c r="I62" s="1748"/>
      <c r="J62" s="1748"/>
      <c r="K62" s="1748"/>
      <c r="L62" s="1748"/>
      <c r="M62" s="1748"/>
      <c r="N62" s="1748"/>
      <c r="O62" s="1748"/>
      <c r="P62" s="1748"/>
      <c r="Q62" s="1748"/>
      <c r="R62" s="1748"/>
      <c r="S62" s="1748"/>
      <c r="T62" s="1762" t="s">
        <v>1640</v>
      </c>
      <c r="U62" s="1753"/>
      <c r="V62" s="1751"/>
      <c r="W62" s="1751"/>
      <c r="X62" s="1751"/>
      <c r="Y62" s="1751"/>
      <c r="Z62" s="1751"/>
      <c r="AA62" s="1751"/>
      <c r="AB62" s="1751"/>
      <c r="AC62" s="1751"/>
      <c r="AD62" s="1751"/>
      <c r="AE62" s="1751"/>
      <c r="AF62" s="1751"/>
      <c r="AG62" s="1751"/>
      <c r="AH62" s="1751"/>
      <c r="AI62" s="1751"/>
      <c r="AJ62" s="1751"/>
      <c r="AK62" s="1710"/>
    </row>
    <row r="63" spans="1:37" ht="19.5" customHeight="1">
      <c r="A63" s="1748" t="s">
        <v>412</v>
      </c>
      <c r="B63" s="1748"/>
      <c r="C63" s="1748"/>
      <c r="D63" s="1748"/>
      <c r="E63" s="1748"/>
      <c r="F63" s="1748"/>
      <c r="G63" s="1748"/>
      <c r="H63" s="1748"/>
      <c r="I63" s="1748"/>
      <c r="J63" s="1748"/>
      <c r="K63" s="1748"/>
      <c r="L63" s="1748"/>
      <c r="M63" s="1748"/>
      <c r="N63" s="1748"/>
      <c r="O63" s="1748"/>
      <c r="P63" s="1748"/>
      <c r="Q63" s="1748"/>
      <c r="R63" s="1748"/>
      <c r="S63" s="1748"/>
      <c r="T63" s="1762" t="s">
        <v>1642</v>
      </c>
      <c r="U63" s="1753"/>
      <c r="V63" s="1751"/>
      <c r="W63" s="1751"/>
      <c r="X63" s="1751"/>
      <c r="Y63" s="1751"/>
      <c r="Z63" s="1751"/>
      <c r="AA63" s="1751"/>
      <c r="AB63" s="1751"/>
      <c r="AC63" s="1751"/>
      <c r="AD63" s="1751"/>
      <c r="AE63" s="1751"/>
      <c r="AF63" s="1751"/>
      <c r="AG63" s="1751"/>
      <c r="AH63" s="1751"/>
      <c r="AI63" s="1751"/>
      <c r="AJ63" s="1751"/>
      <c r="AK63" s="1710"/>
    </row>
    <row r="64" spans="1:37" ht="19.5" customHeight="1">
      <c r="A64" s="1748" t="s">
        <v>390</v>
      </c>
      <c r="B64" s="1748"/>
      <c r="C64" s="1748"/>
      <c r="D64" s="1748"/>
      <c r="E64" s="1748"/>
      <c r="F64" s="1748"/>
      <c r="G64" s="1748"/>
      <c r="H64" s="1748"/>
      <c r="I64" s="1748"/>
      <c r="J64" s="1748"/>
      <c r="K64" s="1748"/>
      <c r="L64" s="1748"/>
      <c r="M64" s="1748"/>
      <c r="N64" s="1748"/>
      <c r="O64" s="1748"/>
      <c r="P64" s="1748"/>
      <c r="Q64" s="1748"/>
      <c r="R64" s="1748"/>
      <c r="S64" s="1748"/>
      <c r="T64" s="1762" t="s">
        <v>1644</v>
      </c>
      <c r="U64" s="1753"/>
      <c r="V64" s="1751">
        <v>152000</v>
      </c>
      <c r="W64" s="1751"/>
      <c r="X64" s="1751"/>
      <c r="Y64" s="1751"/>
      <c r="Z64" s="1751"/>
      <c r="AA64" s="1751">
        <v>150000</v>
      </c>
      <c r="AB64" s="1751"/>
      <c r="AC64" s="1751"/>
      <c r="AD64" s="1751"/>
      <c r="AE64" s="1751"/>
      <c r="AF64" s="1751">
        <v>170000</v>
      </c>
      <c r="AG64" s="1751"/>
      <c r="AH64" s="1751"/>
      <c r="AI64" s="1751"/>
      <c r="AJ64" s="1751"/>
      <c r="AK64" s="1710"/>
    </row>
    <row r="65" spans="1:37" s="1761" customFormat="1" ht="19.5" customHeight="1" thickBot="1">
      <c r="A65" s="1772" t="s">
        <v>413</v>
      </c>
      <c r="B65" s="1772"/>
      <c r="C65" s="1772"/>
      <c r="D65" s="1772"/>
      <c r="E65" s="1772"/>
      <c r="F65" s="1772"/>
      <c r="G65" s="1772"/>
      <c r="H65" s="1772"/>
      <c r="I65" s="1772"/>
      <c r="J65" s="1772"/>
      <c r="K65" s="1772"/>
      <c r="L65" s="1772"/>
      <c r="M65" s="1772"/>
      <c r="N65" s="1772"/>
      <c r="O65" s="1772"/>
      <c r="P65" s="1772"/>
      <c r="Q65" s="1772"/>
      <c r="R65" s="1772"/>
      <c r="S65" s="1772"/>
      <c r="T65" s="1773" t="s">
        <v>1646</v>
      </c>
      <c r="U65" s="1774"/>
      <c r="V65" s="1759">
        <f>SUM(V54:Z64)</f>
        <v>8831295</v>
      </c>
      <c r="W65" s="1759"/>
      <c r="X65" s="1759"/>
      <c r="Y65" s="1759"/>
      <c r="Z65" s="1759"/>
      <c r="AA65" s="1759">
        <f>SUM(AA54:AE64)</f>
        <v>5220962</v>
      </c>
      <c r="AB65" s="1759"/>
      <c r="AC65" s="1759"/>
      <c r="AD65" s="1759"/>
      <c r="AE65" s="1759"/>
      <c r="AF65" s="1759">
        <f>SUM(AF54:AJ64)</f>
        <v>3702147</v>
      </c>
      <c r="AG65" s="1759"/>
      <c r="AH65" s="1759"/>
      <c r="AI65" s="1759"/>
      <c r="AJ65" s="1759"/>
      <c r="AK65" s="1760"/>
    </row>
    <row r="66" spans="1:39" s="1782" customFormat="1" ht="19.5" customHeight="1" thickBot="1">
      <c r="A66" s="1776" t="s">
        <v>414</v>
      </c>
      <c r="B66" s="1776"/>
      <c r="C66" s="1776"/>
      <c r="D66" s="1776"/>
      <c r="E66" s="1776"/>
      <c r="F66" s="1776"/>
      <c r="G66" s="1776"/>
      <c r="H66" s="1776"/>
      <c r="I66" s="1776"/>
      <c r="J66" s="1776"/>
      <c r="K66" s="1776"/>
      <c r="L66" s="1776"/>
      <c r="M66" s="1776"/>
      <c r="N66" s="1776"/>
      <c r="O66" s="1776"/>
      <c r="P66" s="1776"/>
      <c r="Q66" s="1776"/>
      <c r="R66" s="1776"/>
      <c r="S66" s="1776"/>
      <c r="T66" s="1777" t="s">
        <v>1648</v>
      </c>
      <c r="U66" s="1778"/>
      <c r="V66" s="1779">
        <f>SUM(V26+V53)</f>
        <v>24598985</v>
      </c>
      <c r="W66" s="1779"/>
      <c r="X66" s="1779"/>
      <c r="Y66" s="1779"/>
      <c r="Z66" s="1779"/>
      <c r="AA66" s="1779">
        <f>SUM(AA26+AA53)</f>
        <v>22105005</v>
      </c>
      <c r="AB66" s="1779"/>
      <c r="AC66" s="1779"/>
      <c r="AD66" s="1779"/>
      <c r="AE66" s="1779"/>
      <c r="AF66" s="1779">
        <f>SUM(AF26+AF53)</f>
        <v>21719245</v>
      </c>
      <c r="AG66" s="1779"/>
      <c r="AH66" s="1779"/>
      <c r="AI66" s="1779"/>
      <c r="AJ66" s="1779"/>
      <c r="AK66" s="1780"/>
      <c r="AL66" s="1781"/>
      <c r="AM66" s="1781"/>
    </row>
    <row r="67" spans="1:39" s="1782" customFormat="1" ht="19.5" customHeight="1" thickBot="1">
      <c r="A67" s="1776" t="s">
        <v>415</v>
      </c>
      <c r="B67" s="1776"/>
      <c r="C67" s="1776"/>
      <c r="D67" s="1776"/>
      <c r="E67" s="1776"/>
      <c r="F67" s="1776"/>
      <c r="G67" s="1776"/>
      <c r="H67" s="1776"/>
      <c r="I67" s="1776"/>
      <c r="J67" s="1776"/>
      <c r="K67" s="1776"/>
      <c r="L67" s="1776"/>
      <c r="M67" s="1776"/>
      <c r="N67" s="1776"/>
      <c r="O67" s="1776"/>
      <c r="P67" s="1776"/>
      <c r="Q67" s="1776"/>
      <c r="R67" s="1776"/>
      <c r="S67" s="1776"/>
      <c r="T67" s="1777" t="s">
        <v>1651</v>
      </c>
      <c r="U67" s="1778"/>
      <c r="V67" s="1779">
        <f>SUM(V39+V65)</f>
        <v>24598985</v>
      </c>
      <c r="W67" s="1779"/>
      <c r="X67" s="1779"/>
      <c r="Y67" s="1779"/>
      <c r="Z67" s="1779"/>
      <c r="AA67" s="1779">
        <f>SUM(AA39+AA65)</f>
        <v>22105005</v>
      </c>
      <c r="AB67" s="1779"/>
      <c r="AC67" s="1779"/>
      <c r="AD67" s="1779"/>
      <c r="AE67" s="1779"/>
      <c r="AF67" s="1779">
        <f>SUM(AF39+AF65)</f>
        <v>21719245</v>
      </c>
      <c r="AG67" s="1779"/>
      <c r="AH67" s="1779"/>
      <c r="AI67" s="1779"/>
      <c r="AJ67" s="1779"/>
      <c r="AK67" s="1780"/>
      <c r="AL67" s="1781"/>
      <c r="AM67" s="1781"/>
    </row>
    <row r="68" spans="20:22" ht="21.75" customHeight="1">
      <c r="T68" s="1783"/>
      <c r="U68" s="1784"/>
      <c r="V68" s="1785"/>
    </row>
    <row r="69" ht="21.75" customHeight="1">
      <c r="U69" s="1784"/>
    </row>
    <row r="70" ht="21.75" customHeight="1">
      <c r="U70" s="1784"/>
    </row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spans="1:4" ht="21.75" customHeight="1">
      <c r="A136" s="1787"/>
      <c r="B136" s="1787"/>
      <c r="C136" s="1787"/>
      <c r="D136" s="1787"/>
    </row>
    <row r="137" spans="1:4" ht="21.75" customHeight="1">
      <c r="A137" s="1787"/>
      <c r="B137" s="1787"/>
      <c r="C137" s="1787"/>
      <c r="D137" s="1787"/>
    </row>
    <row r="138" spans="1:4" ht="21.75" customHeight="1">
      <c r="A138" s="1787"/>
      <c r="B138" s="1787"/>
      <c r="C138" s="1787"/>
      <c r="D138" s="1787"/>
    </row>
    <row r="139" spans="1:4" ht="21.75" customHeight="1">
      <c r="A139" s="1787"/>
      <c r="B139" s="1787"/>
      <c r="C139" s="1787"/>
      <c r="D139" s="1787"/>
    </row>
    <row r="140" spans="1:4" ht="21.75" customHeight="1">
      <c r="A140" s="1787"/>
      <c r="B140" s="1787"/>
      <c r="C140" s="1787"/>
      <c r="D140" s="1787"/>
    </row>
    <row r="141" spans="1:4" ht="21.75" customHeight="1">
      <c r="A141" s="1787"/>
      <c r="B141" s="1787"/>
      <c r="C141" s="1787"/>
      <c r="D141" s="1787"/>
    </row>
    <row r="142" spans="1:4" ht="21.75" customHeight="1">
      <c r="A142" s="1787"/>
      <c r="B142" s="1787"/>
      <c r="C142" s="1787"/>
      <c r="D142" s="1787"/>
    </row>
    <row r="143" spans="1:4" ht="21.75" customHeight="1">
      <c r="A143" s="1787"/>
      <c r="B143" s="1787"/>
      <c r="C143" s="1787"/>
      <c r="D143" s="1787"/>
    </row>
    <row r="144" spans="1:4" ht="21.75" customHeight="1">
      <c r="A144" s="1787"/>
      <c r="B144" s="1787"/>
      <c r="C144" s="1787"/>
      <c r="D144" s="1787"/>
    </row>
    <row r="145" spans="1:4" ht="21.75" customHeight="1">
      <c r="A145" s="1787"/>
      <c r="B145" s="1787"/>
      <c r="C145" s="1787"/>
      <c r="D145" s="1787"/>
    </row>
    <row r="146" spans="1:4" ht="21.75" customHeight="1">
      <c r="A146" s="1787"/>
      <c r="B146" s="1787"/>
      <c r="C146" s="1787"/>
      <c r="D146" s="1787"/>
    </row>
    <row r="147" spans="1:4" ht="21.75" customHeight="1">
      <c r="A147" s="1787"/>
      <c r="B147" s="1787"/>
      <c r="C147" s="1787"/>
      <c r="D147" s="1787"/>
    </row>
    <row r="148" spans="1:4" ht="21.75" customHeight="1">
      <c r="A148" s="1787"/>
      <c r="B148" s="1787"/>
      <c r="C148" s="1787"/>
      <c r="D148" s="1787"/>
    </row>
    <row r="149" spans="1:4" ht="21.75" customHeight="1">
      <c r="A149" s="1787"/>
      <c r="B149" s="1787"/>
      <c r="C149" s="1787"/>
      <c r="D149" s="1787"/>
    </row>
    <row r="150" spans="1:4" ht="21.75" customHeight="1">
      <c r="A150" s="1787"/>
      <c r="B150" s="1787"/>
      <c r="C150" s="1787"/>
      <c r="D150" s="1787"/>
    </row>
    <row r="151" spans="1:4" ht="21.75" customHeight="1">
      <c r="A151" s="1787"/>
      <c r="B151" s="1787"/>
      <c r="C151" s="1787"/>
      <c r="D151" s="1787"/>
    </row>
    <row r="152" spans="1:4" ht="21.75" customHeight="1">
      <c r="A152" s="1787"/>
      <c r="B152" s="1787"/>
      <c r="C152" s="1787"/>
      <c r="D152" s="1787"/>
    </row>
    <row r="153" spans="1:4" ht="21.75" customHeight="1">
      <c r="A153" s="1787"/>
      <c r="B153" s="1787"/>
      <c r="C153" s="1787"/>
      <c r="D153" s="1787"/>
    </row>
    <row r="154" spans="1:4" ht="21.75" customHeight="1">
      <c r="A154" s="1787"/>
      <c r="B154" s="1787"/>
      <c r="C154" s="1787"/>
      <c r="D154" s="1787"/>
    </row>
    <row r="155" spans="1:4" ht="21.75" customHeight="1">
      <c r="A155" s="1787"/>
      <c r="B155" s="1787"/>
      <c r="C155" s="1787"/>
      <c r="D155" s="1787"/>
    </row>
    <row r="156" spans="1:4" ht="21.75" customHeight="1">
      <c r="A156" s="1787"/>
      <c r="B156" s="1787"/>
      <c r="C156" s="1787"/>
      <c r="D156" s="1787"/>
    </row>
    <row r="157" spans="1:4" ht="21.75" customHeight="1">
      <c r="A157" s="1787"/>
      <c r="B157" s="1787"/>
      <c r="C157" s="1787"/>
      <c r="D157" s="1787"/>
    </row>
    <row r="158" spans="1:4" ht="21.75" customHeight="1">
      <c r="A158" s="1787"/>
      <c r="B158" s="1787"/>
      <c r="C158" s="1787"/>
      <c r="D158" s="1787"/>
    </row>
    <row r="159" spans="1:4" ht="21.75" customHeight="1">
      <c r="A159" s="1787"/>
      <c r="B159" s="1787"/>
      <c r="C159" s="1787"/>
      <c r="D159" s="1787"/>
    </row>
    <row r="160" spans="1:4" ht="21.75" customHeight="1">
      <c r="A160" s="1787"/>
      <c r="B160" s="1787"/>
      <c r="C160" s="1787"/>
      <c r="D160" s="1787"/>
    </row>
    <row r="161" spans="1:4" ht="21.75" customHeight="1">
      <c r="A161" s="1787"/>
      <c r="B161" s="1787"/>
      <c r="C161" s="1787"/>
      <c r="D161" s="1787"/>
    </row>
    <row r="162" spans="1:4" ht="21.75" customHeight="1">
      <c r="A162" s="1787"/>
      <c r="B162" s="1787"/>
      <c r="C162" s="1787"/>
      <c r="D162" s="1787"/>
    </row>
    <row r="163" spans="1:4" ht="21.75" customHeight="1">
      <c r="A163" s="1787"/>
      <c r="B163" s="1787"/>
      <c r="C163" s="1787"/>
      <c r="D163" s="1787"/>
    </row>
    <row r="164" spans="1:4" ht="21.75" customHeight="1">
      <c r="A164" s="1787"/>
      <c r="B164" s="1787"/>
      <c r="C164" s="1787"/>
      <c r="D164" s="1787"/>
    </row>
    <row r="165" spans="1:4" ht="21.75" customHeight="1">
      <c r="A165" s="1787"/>
      <c r="B165" s="1787"/>
      <c r="C165" s="1787"/>
      <c r="D165" s="1787"/>
    </row>
    <row r="166" spans="1:4" ht="21.75" customHeight="1">
      <c r="A166" s="1787"/>
      <c r="B166" s="1787"/>
      <c r="C166" s="1787"/>
      <c r="D166" s="1787"/>
    </row>
    <row r="167" spans="1:4" ht="21.75" customHeight="1">
      <c r="A167" s="1787"/>
      <c r="B167" s="1787"/>
      <c r="C167" s="1787"/>
      <c r="D167" s="1787"/>
    </row>
    <row r="168" spans="1:4" ht="21.75" customHeight="1">
      <c r="A168" s="1787"/>
      <c r="B168" s="1787"/>
      <c r="C168" s="1787"/>
      <c r="D168" s="1787"/>
    </row>
    <row r="169" spans="1:4" ht="21.75" customHeight="1">
      <c r="A169" s="1787"/>
      <c r="B169" s="1787"/>
      <c r="C169" s="1787"/>
      <c r="D169" s="1787"/>
    </row>
    <row r="170" spans="1:4" ht="21.75" customHeight="1">
      <c r="A170" s="1787"/>
      <c r="B170" s="1787"/>
      <c r="C170" s="1787"/>
      <c r="D170" s="1787"/>
    </row>
    <row r="171" spans="1:4" ht="21.75" customHeight="1">
      <c r="A171" s="1787"/>
      <c r="B171" s="1787"/>
      <c r="C171" s="1787"/>
      <c r="D171" s="1787"/>
    </row>
    <row r="172" spans="1:4" ht="21.75" customHeight="1">
      <c r="A172" s="1787"/>
      <c r="B172" s="1787"/>
      <c r="C172" s="1787"/>
      <c r="D172" s="1787"/>
    </row>
    <row r="173" spans="1:4" ht="21.75" customHeight="1">
      <c r="A173" s="1787"/>
      <c r="B173" s="1787"/>
      <c r="C173" s="1787"/>
      <c r="D173" s="1787"/>
    </row>
    <row r="174" spans="1:4" ht="21.75" customHeight="1">
      <c r="A174" s="1787"/>
      <c r="B174" s="1787"/>
      <c r="C174" s="1787"/>
      <c r="D174" s="1787"/>
    </row>
    <row r="175" spans="1:4" ht="21.75" customHeight="1">
      <c r="A175" s="1787"/>
      <c r="B175" s="1787"/>
      <c r="C175" s="1787"/>
      <c r="D175" s="1787"/>
    </row>
    <row r="176" spans="1:4" ht="21.75" customHeight="1">
      <c r="A176" s="1787"/>
      <c r="B176" s="1787"/>
      <c r="C176" s="1787"/>
      <c r="D176" s="1787"/>
    </row>
    <row r="177" spans="1:4" ht="21.75" customHeight="1">
      <c r="A177" s="1787"/>
      <c r="B177" s="1787"/>
      <c r="C177" s="1787"/>
      <c r="D177" s="1787"/>
    </row>
    <row r="178" spans="1:4" ht="21.75" customHeight="1">
      <c r="A178" s="1787"/>
      <c r="B178" s="1787"/>
      <c r="C178" s="1787"/>
      <c r="D178" s="1787"/>
    </row>
    <row r="179" spans="1:4" ht="21.75" customHeight="1">
      <c r="A179" s="1787"/>
      <c r="B179" s="1787"/>
      <c r="C179" s="1787"/>
      <c r="D179" s="1787"/>
    </row>
    <row r="180" spans="1:4" ht="21.75" customHeight="1">
      <c r="A180" s="1787"/>
      <c r="B180" s="1787"/>
      <c r="C180" s="1787"/>
      <c r="D180" s="1787"/>
    </row>
    <row r="181" spans="1:4" ht="21.75" customHeight="1">
      <c r="A181" s="1787"/>
      <c r="B181" s="1787"/>
      <c r="C181" s="1787"/>
      <c r="D181" s="1787"/>
    </row>
    <row r="182" spans="1:4" ht="21.75" customHeight="1">
      <c r="A182" s="1787"/>
      <c r="B182" s="1787"/>
      <c r="C182" s="1787"/>
      <c r="D182" s="1787"/>
    </row>
    <row r="183" spans="1:4" ht="21.75" customHeight="1">
      <c r="A183" s="1787"/>
      <c r="B183" s="1787"/>
      <c r="C183" s="1787"/>
      <c r="D183" s="1787"/>
    </row>
    <row r="184" spans="1:4" ht="21.75" customHeight="1">
      <c r="A184" s="1787"/>
      <c r="B184" s="1787"/>
      <c r="C184" s="1787"/>
      <c r="D184" s="1787"/>
    </row>
    <row r="185" spans="1:4" ht="21.75" customHeight="1">
      <c r="A185" s="1787"/>
      <c r="B185" s="1787"/>
      <c r="C185" s="1787"/>
      <c r="D185" s="1787"/>
    </row>
    <row r="186" spans="1:4" ht="21.75" customHeight="1">
      <c r="A186" s="1787"/>
      <c r="B186" s="1787"/>
      <c r="C186" s="1787"/>
      <c r="D186" s="1787"/>
    </row>
    <row r="187" spans="1:4" ht="21.75" customHeight="1">
      <c r="A187" s="1787"/>
      <c r="B187" s="1787"/>
      <c r="C187" s="1787"/>
      <c r="D187" s="1787"/>
    </row>
    <row r="188" spans="1:4" ht="21.75" customHeight="1">
      <c r="A188" s="1787"/>
      <c r="B188" s="1787"/>
      <c r="C188" s="1787"/>
      <c r="D188" s="1787"/>
    </row>
    <row r="189" spans="1:4" ht="21.75" customHeight="1">
      <c r="A189" s="1787"/>
      <c r="B189" s="1787"/>
      <c r="C189" s="1787"/>
      <c r="D189" s="1787"/>
    </row>
    <row r="190" spans="1:4" ht="21.75" customHeight="1">
      <c r="A190" s="1787"/>
      <c r="B190" s="1787"/>
      <c r="C190" s="1787"/>
      <c r="D190" s="1787"/>
    </row>
    <row r="191" spans="1:4" ht="21.75" customHeight="1">
      <c r="A191" s="1787"/>
      <c r="B191" s="1787"/>
      <c r="C191" s="1787"/>
      <c r="D191" s="1787"/>
    </row>
    <row r="192" spans="1:4" ht="21.75" customHeight="1">
      <c r="A192" s="1787"/>
      <c r="B192" s="1787"/>
      <c r="C192" s="1787"/>
      <c r="D192" s="1787"/>
    </row>
    <row r="193" spans="1:4" ht="21.75" customHeight="1">
      <c r="A193" s="1787"/>
      <c r="B193" s="1787"/>
      <c r="C193" s="1787"/>
      <c r="D193" s="1787"/>
    </row>
    <row r="194" spans="1:4" ht="21.75" customHeight="1">
      <c r="A194" s="1787"/>
      <c r="B194" s="1787"/>
      <c r="C194" s="1787"/>
      <c r="D194" s="1787"/>
    </row>
    <row r="195" spans="1:4" ht="21.75" customHeight="1">
      <c r="A195" s="1787"/>
      <c r="B195" s="1787"/>
      <c r="C195" s="1787"/>
      <c r="D195" s="1787"/>
    </row>
    <row r="196" spans="1:4" ht="21.75" customHeight="1">
      <c r="A196" s="1787"/>
      <c r="B196" s="1787"/>
      <c r="C196" s="1787"/>
      <c r="D196" s="1787"/>
    </row>
    <row r="197" spans="1:4" ht="21.75" customHeight="1">
      <c r="A197" s="1787"/>
      <c r="B197" s="1787"/>
      <c r="C197" s="1787"/>
      <c r="D197" s="1787"/>
    </row>
    <row r="198" spans="1:4" ht="21.75" customHeight="1">
      <c r="A198" s="1787"/>
      <c r="B198" s="1787"/>
      <c r="C198" s="1787"/>
      <c r="D198" s="1787"/>
    </row>
    <row r="199" spans="1:4" ht="21.75" customHeight="1">
      <c r="A199" s="1787"/>
      <c r="B199" s="1787"/>
      <c r="C199" s="1787"/>
      <c r="D199" s="1787"/>
    </row>
    <row r="200" spans="1:4" ht="21.75" customHeight="1">
      <c r="A200" s="1787"/>
      <c r="B200" s="1787"/>
      <c r="C200" s="1787"/>
      <c r="D200" s="1787"/>
    </row>
    <row r="201" spans="1:4" ht="21.75" customHeight="1">
      <c r="A201" s="1787"/>
      <c r="B201" s="1787"/>
      <c r="C201" s="1787"/>
      <c r="D201" s="1787"/>
    </row>
    <row r="202" spans="1:4" ht="21.75" customHeight="1">
      <c r="A202" s="1787"/>
      <c r="B202" s="1787"/>
      <c r="C202" s="1787"/>
      <c r="D202" s="1787"/>
    </row>
    <row r="203" spans="1:4" ht="21.75" customHeight="1">
      <c r="A203" s="1787"/>
      <c r="B203" s="1787"/>
      <c r="C203" s="1787"/>
      <c r="D203" s="1787"/>
    </row>
    <row r="204" spans="1:4" ht="21.75" customHeight="1">
      <c r="A204" s="1787"/>
      <c r="B204" s="1787"/>
      <c r="C204" s="1787"/>
      <c r="D204" s="1787"/>
    </row>
    <row r="205" spans="1:4" ht="21.75" customHeight="1">
      <c r="A205" s="1787"/>
      <c r="B205" s="1787"/>
      <c r="C205" s="1787"/>
      <c r="D205" s="1787"/>
    </row>
    <row r="206" spans="1:4" ht="21.75" customHeight="1">
      <c r="A206" s="1787"/>
      <c r="B206" s="1787"/>
      <c r="C206" s="1787"/>
      <c r="D206" s="1787"/>
    </row>
    <row r="207" spans="1:4" ht="21.75" customHeight="1">
      <c r="A207" s="1787"/>
      <c r="B207" s="1787"/>
      <c r="C207" s="1787"/>
      <c r="D207" s="1787"/>
    </row>
    <row r="208" spans="1:4" ht="21.75" customHeight="1">
      <c r="A208" s="1787"/>
      <c r="B208" s="1787"/>
      <c r="C208" s="1787"/>
      <c r="D208" s="1787"/>
    </row>
    <row r="209" spans="1:4" ht="21.75" customHeight="1">
      <c r="A209" s="1787"/>
      <c r="B209" s="1787"/>
      <c r="C209" s="1787"/>
      <c r="D209" s="1787"/>
    </row>
    <row r="210" spans="1:4" ht="21.75" customHeight="1">
      <c r="A210" s="1787"/>
      <c r="B210" s="1787"/>
      <c r="C210" s="1787"/>
      <c r="D210" s="1787"/>
    </row>
    <row r="211" spans="1:4" ht="21.75" customHeight="1">
      <c r="A211" s="1787"/>
      <c r="B211" s="1787"/>
      <c r="C211" s="1787"/>
      <c r="D211" s="1787"/>
    </row>
    <row r="212" spans="1:4" ht="12.75">
      <c r="A212" s="1787"/>
      <c r="B212" s="1787"/>
      <c r="C212" s="1787"/>
      <c r="D212" s="1787"/>
    </row>
    <row r="213" spans="1:4" ht="12.75">
      <c r="A213" s="1787"/>
      <c r="B213" s="1787"/>
      <c r="C213" s="1787"/>
      <c r="D213" s="1787"/>
    </row>
    <row r="214" spans="1:4" ht="12.75">
      <c r="A214" s="1787"/>
      <c r="B214" s="1787"/>
      <c r="C214" s="1787"/>
      <c r="D214" s="1787"/>
    </row>
    <row r="215" spans="1:4" ht="12.75">
      <c r="A215" s="1787"/>
      <c r="B215" s="1787"/>
      <c r="C215" s="1787"/>
      <c r="D215" s="1787"/>
    </row>
    <row r="216" spans="1:4" ht="12.75">
      <c r="A216" s="1787"/>
      <c r="B216" s="1787"/>
      <c r="C216" s="1787"/>
      <c r="D216" s="1787"/>
    </row>
    <row r="217" spans="1:4" ht="12.75">
      <c r="A217" s="1787"/>
      <c r="B217" s="1787"/>
      <c r="C217" s="1787"/>
      <c r="D217" s="1787"/>
    </row>
    <row r="218" spans="1:4" ht="12.75">
      <c r="A218" s="1787"/>
      <c r="B218" s="1787"/>
      <c r="C218" s="1787"/>
      <c r="D218" s="1787"/>
    </row>
  </sheetData>
  <mergeCells count="218">
    <mergeCell ref="A41:S41"/>
    <mergeCell ref="T29:U29"/>
    <mergeCell ref="T16:U16"/>
    <mergeCell ref="T30:U30"/>
    <mergeCell ref="T18:U18"/>
    <mergeCell ref="T20:U20"/>
    <mergeCell ref="A19:S19"/>
    <mergeCell ref="A20:S20"/>
    <mergeCell ref="A21:S21"/>
    <mergeCell ref="A22:S22"/>
    <mergeCell ref="A3:AJ3"/>
    <mergeCell ref="A4:AJ4"/>
    <mergeCell ref="A13:S13"/>
    <mergeCell ref="V13:Z13"/>
    <mergeCell ref="AA13:AE13"/>
    <mergeCell ref="AF13:AJ13"/>
    <mergeCell ref="Y6:AJ6"/>
    <mergeCell ref="A15:AJ15"/>
    <mergeCell ref="A16:S16"/>
    <mergeCell ref="A17:S17"/>
    <mergeCell ref="A18:S18"/>
    <mergeCell ref="V16:Z16"/>
    <mergeCell ref="AA16:AE16"/>
    <mergeCell ref="AF16:AJ16"/>
    <mergeCell ref="AA17:AE17"/>
    <mergeCell ref="AF17:AJ17"/>
    <mergeCell ref="AA18:AE18"/>
    <mergeCell ref="AF18:AJ18"/>
    <mergeCell ref="AA19:AE19"/>
    <mergeCell ref="AF19:AJ19"/>
    <mergeCell ref="V17:Z17"/>
    <mergeCell ref="V18:Z18"/>
    <mergeCell ref="V19:Z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A23:S23"/>
    <mergeCell ref="A24:S24"/>
    <mergeCell ref="A25:S25"/>
    <mergeCell ref="A26:S26"/>
    <mergeCell ref="AA26:AE26"/>
    <mergeCell ref="AF26:AJ26"/>
    <mergeCell ref="A27:S27"/>
    <mergeCell ref="V27:Z27"/>
    <mergeCell ref="AA27:AE27"/>
    <mergeCell ref="AF27:AJ27"/>
    <mergeCell ref="A28:S28"/>
    <mergeCell ref="A29:S29"/>
    <mergeCell ref="A30:S30"/>
    <mergeCell ref="V26:Z26"/>
    <mergeCell ref="V28:Z28"/>
    <mergeCell ref="V30:Z30"/>
    <mergeCell ref="A31:S31"/>
    <mergeCell ref="A32:S32"/>
    <mergeCell ref="A33:S33"/>
    <mergeCell ref="A34:S34"/>
    <mergeCell ref="A35:S35"/>
    <mergeCell ref="A36:S36"/>
    <mergeCell ref="A37:S37"/>
    <mergeCell ref="A38:S38"/>
    <mergeCell ref="A39:S39"/>
    <mergeCell ref="A40:AJ40"/>
    <mergeCell ref="A42:S42"/>
    <mergeCell ref="A43:S43"/>
    <mergeCell ref="V39:Z39"/>
    <mergeCell ref="AA39:AE39"/>
    <mergeCell ref="AF39:AJ39"/>
    <mergeCell ref="V42:Z42"/>
    <mergeCell ref="AA42:AE42"/>
    <mergeCell ref="AF42:AJ42"/>
    <mergeCell ref="A44:S44"/>
    <mergeCell ref="A45:S45"/>
    <mergeCell ref="A46:S46"/>
    <mergeCell ref="A47:S47"/>
    <mergeCell ref="A48:S48"/>
    <mergeCell ref="A49:S49"/>
    <mergeCell ref="A50:S50"/>
    <mergeCell ref="A51:S51"/>
    <mergeCell ref="A52:S52"/>
    <mergeCell ref="A53:S53"/>
    <mergeCell ref="A54:S54"/>
    <mergeCell ref="A55:S55"/>
    <mergeCell ref="A56:S56"/>
    <mergeCell ref="A57:S57"/>
    <mergeCell ref="A58:S58"/>
    <mergeCell ref="A59:S59"/>
    <mergeCell ref="A60:S60"/>
    <mergeCell ref="A61:S61"/>
    <mergeCell ref="A62:S62"/>
    <mergeCell ref="A63:S63"/>
    <mergeCell ref="A64:S64"/>
    <mergeCell ref="A65:S65"/>
    <mergeCell ref="A66:S66"/>
    <mergeCell ref="A67:S67"/>
    <mergeCell ref="AA28:AE28"/>
    <mergeCell ref="AF28:AJ28"/>
    <mergeCell ref="V29:Z29"/>
    <mergeCell ref="AA29:AE29"/>
    <mergeCell ref="AF29:AJ29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7:Z37"/>
    <mergeCell ref="AA37:AE37"/>
    <mergeCell ref="AF37:AJ37"/>
    <mergeCell ref="V38:Z38"/>
    <mergeCell ref="AA38:AE38"/>
    <mergeCell ref="AF38:AJ38"/>
    <mergeCell ref="V41:Z41"/>
    <mergeCell ref="AA41:AE41"/>
    <mergeCell ref="AF41:AJ41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V49:Z49"/>
    <mergeCell ref="AA49:AE49"/>
    <mergeCell ref="AF49:AJ49"/>
    <mergeCell ref="V50:Z50"/>
    <mergeCell ref="AA50:AE50"/>
    <mergeCell ref="AF50:AJ50"/>
    <mergeCell ref="V51:Z51"/>
    <mergeCell ref="AA51:AE51"/>
    <mergeCell ref="AF51:AJ51"/>
    <mergeCell ref="V52:Z52"/>
    <mergeCell ref="AA52:AE52"/>
    <mergeCell ref="AF52:AJ52"/>
    <mergeCell ref="V53:Z53"/>
    <mergeCell ref="AA53:AE53"/>
    <mergeCell ref="AF53:AJ53"/>
    <mergeCell ref="V54:Z54"/>
    <mergeCell ref="AA54:AE54"/>
    <mergeCell ref="AF54:AJ54"/>
    <mergeCell ref="V55:Z55"/>
    <mergeCell ref="AA55:AE55"/>
    <mergeCell ref="AF55:AJ55"/>
    <mergeCell ref="V56:Z56"/>
    <mergeCell ref="AA56:AE56"/>
    <mergeCell ref="AF56:AJ56"/>
    <mergeCell ref="V57:Z57"/>
    <mergeCell ref="AA57:AE57"/>
    <mergeCell ref="AF57:AJ57"/>
    <mergeCell ref="V58:Z58"/>
    <mergeCell ref="AA58:AE58"/>
    <mergeCell ref="AF58:AJ58"/>
    <mergeCell ref="V59:Z59"/>
    <mergeCell ref="AA59:AE59"/>
    <mergeCell ref="AF59:AJ59"/>
    <mergeCell ref="V60:Z60"/>
    <mergeCell ref="AA60:AE60"/>
    <mergeCell ref="AF60:AJ60"/>
    <mergeCell ref="V61:Z61"/>
    <mergeCell ref="AA61:AE61"/>
    <mergeCell ref="AF61:AJ61"/>
    <mergeCell ref="V62:Z62"/>
    <mergeCell ref="AA62:AE62"/>
    <mergeCell ref="AF62:AJ62"/>
    <mergeCell ref="V63:Z63"/>
    <mergeCell ref="AA63:AE63"/>
    <mergeCell ref="AF63:AJ63"/>
    <mergeCell ref="V64:Z64"/>
    <mergeCell ref="AA64:AE64"/>
    <mergeCell ref="AF64:AJ64"/>
    <mergeCell ref="V67:Z67"/>
    <mergeCell ref="AA67:AE67"/>
    <mergeCell ref="AF67:AJ67"/>
    <mergeCell ref="V65:Z65"/>
    <mergeCell ref="AA65:AE65"/>
    <mergeCell ref="AF65:AJ65"/>
    <mergeCell ref="V66:Z66"/>
    <mergeCell ref="AA66:AE66"/>
    <mergeCell ref="AF66:AJ66"/>
  </mergeCells>
  <printOptions horizontalCentered="1"/>
  <pageMargins left="0.3937007874015748" right="0.1968503937007874" top="0.5905511811023623" bottom="0.3937007874015748" header="0.5" footer="0.5"/>
  <pageSetup fitToHeight="0" horizontalDpi="360" verticalDpi="360" orientation="portrait" pageOrder="overThenDown" paperSize="9" scale="80" r:id="rId1"/>
  <rowBreaks count="1" manualBreakCount="1">
    <brk id="39" max="3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BO252"/>
  <sheetViews>
    <sheetView showGridLines="0" tabSelected="1" zoomScale="75" zoomScaleNormal="75" zoomScaleSheetLayoutView="75" workbookViewId="0" topLeftCell="A1">
      <pane ySplit="11" topLeftCell="BM75" activePane="bottomLeft" state="frozen"/>
      <selection pane="topLeft" activeCell="A1" sqref="A1"/>
      <selection pane="bottomLeft" activeCell="AH19" sqref="AH19:AO19"/>
    </sheetView>
  </sheetViews>
  <sheetFormatPr defaultColWidth="9.140625" defaultRowHeight="12.75"/>
  <cols>
    <col min="1" max="29" width="3.421875" style="1792" customWidth="1"/>
    <col min="30" max="31" width="4.00390625" style="1792" customWidth="1"/>
    <col min="32" max="32" width="4.57421875" style="1792" customWidth="1"/>
    <col min="33" max="33" width="6.00390625" style="1792" customWidth="1"/>
    <col min="34" max="34" width="2.57421875" style="1792" customWidth="1"/>
    <col min="35" max="36" width="2.28125" style="1792" customWidth="1"/>
    <col min="37" max="37" width="2.00390625" style="1792" customWidth="1"/>
    <col min="38" max="38" width="2.421875" style="1792" customWidth="1"/>
    <col min="39" max="39" width="2.140625" style="1792" customWidth="1"/>
    <col min="40" max="40" width="1.8515625" style="1792" customWidth="1"/>
    <col min="41" max="41" width="2.421875" style="1792" customWidth="1"/>
    <col min="42" max="42" width="1.57421875" style="1792" customWidth="1"/>
    <col min="43" max="43" width="1.8515625" style="1792" customWidth="1"/>
    <col min="44" max="44" width="1.7109375" style="1792" customWidth="1"/>
    <col min="45" max="45" width="2.00390625" style="1792" customWidth="1"/>
    <col min="46" max="46" width="1.57421875" style="1792" customWidth="1"/>
    <col min="47" max="47" width="2.140625" style="1792" customWidth="1"/>
    <col min="48" max="48" width="2.28125" style="1792" customWidth="1"/>
    <col min="49" max="49" width="1.8515625" style="1792" customWidth="1"/>
    <col min="50" max="50" width="1.421875" style="1792" customWidth="1"/>
    <col min="51" max="51" width="3.00390625" style="1792" customWidth="1"/>
    <col min="52" max="52" width="3.28125" style="1792" customWidth="1"/>
    <col min="53" max="57" width="1.57421875" style="1792" customWidth="1"/>
    <col min="58" max="58" width="3.140625" style="1792" customWidth="1"/>
    <col min="59" max="60" width="4.00390625" style="1792" customWidth="1"/>
    <col min="61" max="61" width="2.7109375" style="1792" customWidth="1"/>
    <col min="62" max="62" width="3.00390625" style="1792" customWidth="1"/>
    <col min="63" max="63" width="4.00390625" style="1792" customWidth="1"/>
    <col min="64" max="64" width="1.8515625" style="1792" customWidth="1"/>
    <col min="65" max="65" width="2.7109375" style="1792" customWidth="1"/>
    <col min="66" max="66" width="2.28125" style="1792" customWidth="1"/>
    <col min="67" max="77" width="3.421875" style="1792" customWidth="1"/>
    <col min="78" max="16384" width="9.140625" style="1792" customWidth="1"/>
  </cols>
  <sheetData>
    <row r="1" spans="1:65" ht="17.25" customHeight="1" thickBot="1">
      <c r="A1" s="1788"/>
      <c r="B1" s="1789"/>
      <c r="C1" s="1790"/>
      <c r="D1" s="1790"/>
      <c r="E1" s="1790"/>
      <c r="F1" s="1790"/>
      <c r="G1" s="1790"/>
      <c r="H1" s="1790"/>
      <c r="I1" s="1790"/>
      <c r="J1" s="1791"/>
      <c r="K1" s="1789"/>
      <c r="L1" s="1789"/>
      <c r="M1" s="1789"/>
      <c r="N1" s="1789"/>
      <c r="O1" s="1789"/>
      <c r="P1" s="1789"/>
      <c r="Q1" s="1789"/>
      <c r="S1" s="1789"/>
      <c r="U1" s="1789"/>
      <c r="V1" s="1789"/>
      <c r="W1" s="1789"/>
      <c r="X1" s="1789"/>
      <c r="Y1" s="1789"/>
      <c r="Z1" s="1789"/>
      <c r="AA1" s="1789"/>
      <c r="AB1" s="1789"/>
      <c r="AC1" s="1789"/>
      <c r="AD1" s="1789"/>
      <c r="AE1" s="1789"/>
      <c r="AF1" s="1789"/>
      <c r="AG1" s="1789"/>
      <c r="AH1" s="1789"/>
      <c r="AI1" s="1789"/>
      <c r="AJ1" s="1789"/>
      <c r="AK1" s="1789"/>
      <c r="AL1" s="1789"/>
      <c r="AM1" s="1789"/>
      <c r="AN1" s="1789"/>
      <c r="AO1" s="1789"/>
      <c r="AP1" s="1789"/>
      <c r="AQ1" s="1789"/>
      <c r="AR1" s="1789"/>
      <c r="AS1" s="1789"/>
      <c r="AT1" s="1789"/>
      <c r="AU1" s="1789"/>
      <c r="AV1" s="1789"/>
      <c r="AW1" s="1789"/>
      <c r="AX1" s="1793"/>
      <c r="AY1" s="1793"/>
      <c r="AZ1" s="1793"/>
      <c r="BA1" s="1793"/>
      <c r="BB1" s="1793"/>
      <c r="BC1" s="1793"/>
      <c r="BD1" s="1793"/>
      <c r="BE1" s="1793"/>
      <c r="BF1" s="1793"/>
      <c r="BG1" s="1793"/>
      <c r="BH1" s="1794"/>
      <c r="BI1" s="1794"/>
      <c r="BJ1" s="1794"/>
      <c r="BK1" s="1795"/>
      <c r="BL1" s="1796"/>
      <c r="BM1" s="1789"/>
    </row>
    <row r="2" spans="1:65" ht="15.75" customHeight="1">
      <c r="A2" s="1790"/>
      <c r="B2" s="1797"/>
      <c r="C2" s="1798"/>
      <c r="D2" s="1790"/>
      <c r="E2" s="1790"/>
      <c r="F2" s="1790"/>
      <c r="G2" s="1790"/>
      <c r="H2" s="1790"/>
      <c r="I2" s="1790"/>
      <c r="J2" s="1799"/>
      <c r="K2" s="1797"/>
      <c r="L2" s="1797"/>
      <c r="M2" s="1797"/>
      <c r="N2" s="1797"/>
      <c r="O2" s="1797"/>
      <c r="P2" s="1797"/>
      <c r="Q2" s="1800"/>
      <c r="R2" s="1800"/>
      <c r="S2" s="1800"/>
      <c r="T2" s="1800"/>
      <c r="U2" s="1800"/>
      <c r="V2" s="1800"/>
      <c r="W2" s="1793"/>
      <c r="X2" s="1800"/>
      <c r="Y2" s="1800"/>
      <c r="Z2" s="1800"/>
      <c r="AA2" s="1800"/>
      <c r="AB2" s="1800"/>
      <c r="AC2" s="1800"/>
      <c r="AD2" s="1800"/>
      <c r="AE2" s="1800"/>
      <c r="AF2" s="1800"/>
      <c r="AG2" s="1800"/>
      <c r="AH2" s="1800"/>
      <c r="AI2" s="1800"/>
      <c r="AJ2" s="1800"/>
      <c r="AK2" s="1800"/>
      <c r="AL2" s="1800"/>
      <c r="AM2" s="1800"/>
      <c r="AN2" s="1800"/>
      <c r="AO2" s="1800"/>
      <c r="AP2" s="1800"/>
      <c r="AQ2" s="1800"/>
      <c r="AR2" s="1800"/>
      <c r="AS2" s="1800"/>
      <c r="AT2" s="1800"/>
      <c r="AU2" s="1800"/>
      <c r="AV2" s="1800"/>
      <c r="AW2" s="1800"/>
      <c r="AX2" s="1793"/>
      <c r="AY2" s="1793"/>
      <c r="AZ2" s="1793"/>
      <c r="BA2" s="1793"/>
      <c r="BB2" s="1793"/>
      <c r="BC2" s="1793"/>
      <c r="BD2" s="1793"/>
      <c r="BE2" s="1793"/>
      <c r="BF2" s="1793"/>
      <c r="BG2" s="1793"/>
      <c r="BH2" s="1798"/>
      <c r="BI2" s="1798"/>
      <c r="BJ2" s="1798"/>
      <c r="BK2" s="1801" t="s">
        <v>416</v>
      </c>
      <c r="BL2" s="1798"/>
      <c r="BM2" s="1798"/>
    </row>
    <row r="3" spans="1:65" ht="20.25">
      <c r="A3" s="1802" t="s">
        <v>417</v>
      </c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  <c r="AE3" s="1803"/>
      <c r="AF3" s="1803"/>
      <c r="AG3" s="1789"/>
      <c r="AH3" s="1789"/>
      <c r="AI3" s="1789"/>
      <c r="AJ3" s="1789"/>
      <c r="AK3" s="1789"/>
      <c r="AL3" s="1789"/>
      <c r="AM3" s="1789"/>
      <c r="AN3" s="1789"/>
      <c r="AO3" s="1789"/>
      <c r="AP3" s="1789"/>
      <c r="AQ3" s="1789"/>
      <c r="AR3" s="1789"/>
      <c r="AS3" s="1789"/>
      <c r="AT3" s="1789"/>
      <c r="AU3" s="1789"/>
      <c r="AV3" s="1789"/>
      <c r="AW3" s="1789"/>
      <c r="AX3" s="1789"/>
      <c r="AY3" s="1789"/>
      <c r="AZ3" s="1789"/>
      <c r="BA3" s="1789"/>
      <c r="BB3" s="1789"/>
      <c r="BC3" s="1789"/>
      <c r="BD3" s="1789"/>
      <c r="BE3" s="1789"/>
      <c r="BF3" s="1789"/>
      <c r="BG3" s="1789"/>
      <c r="BH3" s="1789"/>
      <c r="BI3" s="1789"/>
      <c r="BJ3" s="1789"/>
      <c r="BK3" s="1789"/>
      <c r="BL3" s="1789"/>
      <c r="BM3" s="1789"/>
    </row>
    <row r="4" spans="1:65" ht="16.5" customHeight="1" thickBot="1">
      <c r="A4" s="1804"/>
      <c r="B4" s="1805"/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1805"/>
      <c r="P4" s="1805"/>
      <c r="Q4" s="1805"/>
      <c r="R4" s="1805"/>
      <c r="S4" s="1805"/>
      <c r="T4" s="1805"/>
      <c r="U4" s="1805"/>
      <c r="V4" s="1805"/>
      <c r="W4" s="1805"/>
      <c r="X4" s="1805"/>
      <c r="Y4" s="1805"/>
      <c r="Z4" s="1805"/>
      <c r="AA4" s="1805"/>
      <c r="AB4" s="1805"/>
      <c r="AC4" s="1805"/>
      <c r="AD4" s="1805"/>
      <c r="AE4" s="1805"/>
      <c r="AF4" s="1805"/>
      <c r="AG4" s="1806"/>
      <c r="AH4" s="1806"/>
      <c r="AI4" s="1806"/>
      <c r="AJ4" s="1806"/>
      <c r="AK4" s="1806"/>
      <c r="AL4" s="1806"/>
      <c r="AM4" s="1806"/>
      <c r="AN4" s="1806"/>
      <c r="AO4" s="1806"/>
      <c r="AP4" s="1806"/>
      <c r="AQ4" s="1806"/>
      <c r="AR4" s="1806"/>
      <c r="AS4" s="1806"/>
      <c r="AT4" s="1806"/>
      <c r="AU4" s="1806"/>
      <c r="AV4" s="1806"/>
      <c r="AW4" s="1806"/>
      <c r="AX4" s="1789"/>
      <c r="AY4" s="1789"/>
      <c r="AZ4" s="1789"/>
      <c r="BA4" s="1806"/>
      <c r="BB4" s="1806"/>
      <c r="BC4" s="1806"/>
      <c r="BD4" s="1806"/>
      <c r="BE4" s="1806"/>
      <c r="BF4" s="1806"/>
      <c r="BG4" s="1806"/>
      <c r="BH4" s="1806"/>
      <c r="BI4" s="1806"/>
      <c r="BJ4" s="1806"/>
      <c r="BK4" s="1806"/>
      <c r="BL4" s="1806"/>
      <c r="BM4" s="1789"/>
    </row>
    <row r="5" spans="1:65" ht="21" customHeight="1" thickBot="1">
      <c r="A5" s="1807">
        <v>1</v>
      </c>
      <c r="B5" s="1808">
        <v>2</v>
      </c>
      <c r="C5" s="1808">
        <v>5</v>
      </c>
      <c r="D5" s="1809">
        <v>4</v>
      </c>
      <c r="E5" s="1793"/>
      <c r="F5" s="1807">
        <v>0</v>
      </c>
      <c r="G5" s="1809">
        <v>1</v>
      </c>
      <c r="I5" s="1807">
        <v>2</v>
      </c>
      <c r="J5" s="1808">
        <v>8</v>
      </c>
      <c r="K5" s="1808">
        <v>0</v>
      </c>
      <c r="L5" s="1809">
        <v>0</v>
      </c>
      <c r="M5" s="1793"/>
      <c r="N5" s="1807">
        <v>5</v>
      </c>
      <c r="O5" s="1808">
        <v>1</v>
      </c>
      <c r="P5" s="1808">
        <v>3</v>
      </c>
      <c r="Q5" s="1808">
        <v>0</v>
      </c>
      <c r="R5" s="1808">
        <v>0</v>
      </c>
      <c r="S5" s="1809">
        <v>9</v>
      </c>
      <c r="T5" s="1793"/>
      <c r="U5" s="1810">
        <v>2</v>
      </c>
      <c r="V5" s="1811">
        <v>0</v>
      </c>
      <c r="W5" s="1811">
        <v>0</v>
      </c>
      <c r="X5" s="1812">
        <v>9</v>
      </c>
      <c r="Y5" s="1797"/>
      <c r="Z5" s="1793"/>
      <c r="AA5" s="1793"/>
      <c r="AB5" s="1793"/>
      <c r="AC5" s="1793"/>
      <c r="AD5" s="1793"/>
      <c r="AE5" s="1793"/>
      <c r="AF5" s="1793"/>
      <c r="AG5" s="1813"/>
      <c r="AH5" s="1813"/>
      <c r="AI5" s="1813"/>
      <c r="AJ5" s="1814" t="s">
        <v>1476</v>
      </c>
      <c r="AK5" s="1814"/>
      <c r="AL5" s="1814"/>
      <c r="AM5" s="1814"/>
      <c r="AN5" s="1814"/>
      <c r="AO5" s="1814"/>
      <c r="AP5" s="1814"/>
      <c r="AQ5" s="1814"/>
      <c r="AR5" s="1814"/>
      <c r="AS5" s="1814"/>
      <c r="AT5" s="1814"/>
      <c r="AU5" s="1814"/>
      <c r="AV5" s="1814"/>
      <c r="AW5" s="1814"/>
      <c r="AX5" s="1814"/>
      <c r="AY5" s="1814"/>
      <c r="AZ5" s="1814"/>
      <c r="BA5" s="1814"/>
      <c r="BB5" s="1814"/>
      <c r="BC5" s="1814"/>
      <c r="BD5" s="1814"/>
      <c r="BE5" s="1814"/>
      <c r="BF5" s="1814"/>
      <c r="BG5" s="1814"/>
      <c r="BH5" s="1814"/>
      <c r="BI5" s="1814"/>
      <c r="BJ5" s="1794"/>
      <c r="BK5" s="1796"/>
      <c r="BL5" s="1796"/>
      <c r="BM5" s="1789"/>
    </row>
    <row r="6" spans="1:65" ht="12.75" customHeight="1">
      <c r="A6" s="1815" t="s">
        <v>1451</v>
      </c>
      <c r="B6" s="1815"/>
      <c r="C6" s="1815"/>
      <c r="D6" s="1815"/>
      <c r="E6" s="1793"/>
      <c r="F6" s="1816" t="s">
        <v>1452</v>
      </c>
      <c r="G6" s="1815"/>
      <c r="H6" s="1817"/>
      <c r="I6" s="1816" t="s">
        <v>1453</v>
      </c>
      <c r="J6" s="1816"/>
      <c r="K6" s="1816"/>
      <c r="L6" s="1816"/>
      <c r="M6" s="1793"/>
      <c r="N6" s="1815" t="s">
        <v>1450</v>
      </c>
      <c r="O6" s="1815"/>
      <c r="P6" s="1815"/>
      <c r="Q6" s="1815"/>
      <c r="R6" s="1815"/>
      <c r="S6" s="1815"/>
      <c r="T6" s="1793"/>
      <c r="U6" s="1818" t="s">
        <v>1481</v>
      </c>
      <c r="V6" s="1818"/>
      <c r="W6" s="1818"/>
      <c r="X6" s="1818"/>
      <c r="Y6" s="1815"/>
      <c r="Z6" s="1793"/>
      <c r="AA6" s="1793"/>
      <c r="AB6" s="1793"/>
      <c r="AC6" s="1793"/>
      <c r="AD6" s="1793"/>
      <c r="AE6" s="1793"/>
      <c r="AF6" s="1793"/>
      <c r="AG6" s="1819" t="s">
        <v>418</v>
      </c>
      <c r="AH6" s="1819"/>
      <c r="AI6" s="1819"/>
      <c r="AJ6" s="1819"/>
      <c r="AK6" s="1819"/>
      <c r="AL6" s="1819"/>
      <c r="AM6" s="1819"/>
      <c r="AN6" s="1819"/>
      <c r="AO6" s="1819"/>
      <c r="AP6" s="1819"/>
      <c r="AQ6" s="1819"/>
      <c r="AR6" s="1819"/>
      <c r="AS6" s="1819"/>
      <c r="AT6" s="1819"/>
      <c r="AU6" s="1819"/>
      <c r="AV6" s="1819"/>
      <c r="AW6" s="1819"/>
      <c r="AX6" s="1819"/>
      <c r="AY6" s="1819"/>
      <c r="AZ6" s="1819"/>
      <c r="BA6" s="1819"/>
      <c r="BB6" s="1819"/>
      <c r="BC6" s="1819"/>
      <c r="BD6" s="1819"/>
      <c r="BE6" s="1819"/>
      <c r="BF6" s="1819"/>
      <c r="BG6" s="1819"/>
      <c r="BH6" s="1819"/>
      <c r="BI6" s="1819"/>
      <c r="BJ6" s="1819"/>
      <c r="BK6" s="1819"/>
      <c r="BL6" s="1801"/>
      <c r="BM6" s="1798"/>
    </row>
    <row r="7" spans="1:65" ht="12.75" customHeight="1">
      <c r="A7" s="1800"/>
      <c r="B7" s="1800"/>
      <c r="C7" s="1800"/>
      <c r="D7" s="1800"/>
      <c r="E7" s="1800"/>
      <c r="F7" s="1800"/>
      <c r="G7" s="1800"/>
      <c r="H7" s="1800"/>
      <c r="I7" s="1800"/>
      <c r="J7" s="1800"/>
      <c r="K7" s="1800"/>
      <c r="L7" s="1800"/>
      <c r="M7" s="1800"/>
      <c r="N7" s="1800"/>
      <c r="O7" s="1800"/>
      <c r="P7" s="1800"/>
      <c r="Q7" s="1800"/>
      <c r="R7" s="1800"/>
      <c r="S7" s="1800"/>
      <c r="T7" s="1800"/>
      <c r="U7" s="1800"/>
      <c r="V7" s="1800"/>
      <c r="W7" s="1800"/>
      <c r="X7" s="1800"/>
      <c r="Y7" s="1800"/>
      <c r="Z7" s="1800"/>
      <c r="AA7" s="1800"/>
      <c r="AB7" s="1800"/>
      <c r="AC7" s="1800"/>
      <c r="AD7" s="1800"/>
      <c r="AE7" s="1800"/>
      <c r="AF7" s="1800"/>
      <c r="AG7" s="1797"/>
      <c r="AH7" s="1797"/>
      <c r="AI7" s="1797"/>
      <c r="AJ7" s="1797"/>
      <c r="AK7" s="1797"/>
      <c r="AL7" s="1797"/>
      <c r="AM7" s="1797"/>
      <c r="AN7" s="1797"/>
      <c r="AO7" s="1797"/>
      <c r="AP7" s="1797"/>
      <c r="AQ7" s="1797"/>
      <c r="AR7" s="1797"/>
      <c r="AS7" s="1797"/>
      <c r="AT7" s="1797"/>
      <c r="AU7" s="1797"/>
      <c r="AV7" s="1797"/>
      <c r="AW7" s="1797"/>
      <c r="AX7" s="1797"/>
      <c r="AY7" s="1797"/>
      <c r="AZ7" s="1797"/>
      <c r="BA7" s="1791"/>
      <c r="BB7" s="1791"/>
      <c r="BC7" s="1791"/>
      <c r="BD7" s="1791"/>
      <c r="BE7" s="1791"/>
      <c r="BF7" s="1791"/>
      <c r="BG7" s="1791"/>
      <c r="BH7" s="1791"/>
      <c r="BI7" s="1791"/>
      <c r="BJ7" s="1791"/>
      <c r="BK7" s="1791"/>
      <c r="BL7" s="1791"/>
      <c r="BM7" s="1789"/>
    </row>
    <row r="8" spans="1:52" ht="18.75" customHeight="1" thickBot="1">
      <c r="A8" s="1793"/>
      <c r="B8" s="1793"/>
      <c r="C8" s="1793"/>
      <c r="D8" s="1793"/>
      <c r="E8" s="1793"/>
      <c r="F8" s="1793"/>
      <c r="G8" s="1793"/>
      <c r="H8" s="1820"/>
      <c r="I8" s="1821"/>
      <c r="J8" s="1821"/>
      <c r="K8" s="1821"/>
      <c r="L8" s="1821"/>
      <c r="M8" s="1821"/>
      <c r="N8" s="1815"/>
      <c r="O8" s="1821"/>
      <c r="P8" s="1793"/>
      <c r="Q8" s="1820"/>
      <c r="R8" s="1821"/>
      <c r="S8" s="1821"/>
      <c r="T8" s="1821"/>
      <c r="U8" s="1821"/>
      <c r="V8" s="1821"/>
      <c r="W8" s="1821"/>
      <c r="X8" s="1821"/>
      <c r="Y8" s="1821"/>
      <c r="Z8" s="1793"/>
      <c r="AA8" s="1793"/>
      <c r="AB8" s="1793"/>
      <c r="AC8" s="1793"/>
      <c r="AD8" s="1793"/>
      <c r="AE8" s="1793"/>
      <c r="AF8" s="1793"/>
      <c r="AG8" s="1793"/>
      <c r="AH8" s="1793"/>
      <c r="AI8" s="1793"/>
      <c r="AJ8" s="1793"/>
      <c r="AK8" s="1793"/>
      <c r="AL8" s="1793"/>
      <c r="AM8" s="1793"/>
      <c r="AN8" s="1793"/>
      <c r="AO8" s="1793"/>
      <c r="AP8" s="1793"/>
      <c r="AQ8" s="1793"/>
      <c r="AR8" s="1793"/>
      <c r="AS8" s="1793"/>
      <c r="AT8" s="1793"/>
      <c r="AU8" s="1793"/>
      <c r="AV8" s="1793"/>
      <c r="AW8" s="1793"/>
      <c r="AX8" s="1793"/>
      <c r="AY8" s="1793"/>
      <c r="AZ8" s="1793"/>
    </row>
    <row r="9" spans="1:65" ht="21.75" customHeight="1" thickBot="1">
      <c r="A9" s="1822"/>
      <c r="B9" s="1823"/>
      <c r="C9" s="1823"/>
      <c r="D9" s="1823"/>
      <c r="E9" s="1823"/>
      <c r="F9" s="1824"/>
      <c r="G9" s="1793"/>
      <c r="H9" s="1807">
        <v>8</v>
      </c>
      <c r="I9" s="1808">
        <v>4</v>
      </c>
      <c r="J9" s="1808">
        <v>1</v>
      </c>
      <c r="K9" s="1808">
        <v>1</v>
      </c>
      <c r="L9" s="1825">
        <v>0</v>
      </c>
      <c r="M9" s="1809">
        <v>5</v>
      </c>
      <c r="N9" s="1826"/>
      <c r="O9" s="1826"/>
      <c r="P9" s="1813"/>
      <c r="Q9" s="1813"/>
      <c r="R9" s="1813"/>
      <c r="S9" s="1813"/>
      <c r="T9" s="1793"/>
      <c r="U9" s="1822"/>
      <c r="V9" s="1827"/>
      <c r="W9" s="1828"/>
      <c r="X9" s="1822"/>
      <c r="Y9" s="1829"/>
      <c r="Z9" s="1830"/>
      <c r="AA9" s="1830"/>
      <c r="AB9" s="1830"/>
      <c r="AC9" s="1831"/>
      <c r="AD9" s="1793"/>
      <c r="AE9" s="1793"/>
      <c r="AF9" s="1828"/>
      <c r="AG9" s="1832"/>
      <c r="AH9" s="1833"/>
      <c r="AI9" s="1829"/>
      <c r="AJ9" s="1834"/>
      <c r="AK9" s="1835"/>
      <c r="AL9" s="1834"/>
      <c r="AM9" s="1835"/>
      <c r="AN9" s="1836"/>
      <c r="AO9" s="1827"/>
      <c r="AP9" s="1832"/>
      <c r="AQ9" s="1832"/>
      <c r="AR9" s="1832"/>
      <c r="AS9" s="1832"/>
      <c r="AT9" s="1832"/>
      <c r="AU9" s="1832"/>
      <c r="AV9" s="1832"/>
      <c r="AW9" s="1832"/>
      <c r="AX9" s="1828"/>
      <c r="AY9" s="1837" t="s">
        <v>1495</v>
      </c>
      <c r="AZ9" s="1838"/>
      <c r="BA9" s="1828"/>
      <c r="BB9" s="1828"/>
      <c r="BC9" s="1828"/>
      <c r="BD9" s="1828"/>
      <c r="BE9" s="1828"/>
      <c r="BF9" s="1828"/>
      <c r="BG9" s="1828"/>
      <c r="BH9" s="1796"/>
      <c r="BI9" s="1839">
        <v>8</v>
      </c>
      <c r="BJ9" s="1840">
        <v>0</v>
      </c>
      <c r="BK9" s="1796"/>
      <c r="BL9" s="1796"/>
      <c r="BM9" s="1841"/>
    </row>
    <row r="10" spans="1:65" ht="31.5" customHeight="1">
      <c r="A10" s="1826" t="s">
        <v>419</v>
      </c>
      <c r="B10" s="1842"/>
      <c r="C10" s="1842"/>
      <c r="D10" s="1842"/>
      <c r="E10" s="1842"/>
      <c r="F10" s="1842"/>
      <c r="G10" s="1793"/>
      <c r="H10" s="1815" t="s">
        <v>1454</v>
      </c>
      <c r="I10" s="1815"/>
      <c r="J10" s="1815"/>
      <c r="K10" s="1815"/>
      <c r="L10" s="1815"/>
      <c r="M10" s="1793"/>
      <c r="N10" s="1799"/>
      <c r="O10" s="1826"/>
      <c r="P10" s="1828"/>
      <c r="Q10" s="1828"/>
      <c r="R10" s="1828"/>
      <c r="S10" s="1828"/>
      <c r="T10" s="1793"/>
      <c r="U10" s="1842" t="s">
        <v>420</v>
      </c>
      <c r="V10" s="1842"/>
      <c r="W10" s="1843"/>
      <c r="X10" s="1844" t="s">
        <v>421</v>
      </c>
      <c r="Y10" s="1844"/>
      <c r="Z10" s="1844"/>
      <c r="AA10" s="1844"/>
      <c r="AB10" s="1844"/>
      <c r="AC10" s="1844"/>
      <c r="AD10" s="1842"/>
      <c r="AE10" s="1842"/>
      <c r="AF10" s="1832"/>
      <c r="AG10" s="1832"/>
      <c r="AH10" s="1845" t="s">
        <v>422</v>
      </c>
      <c r="AI10" s="1845"/>
      <c r="AJ10" s="1845"/>
      <c r="AK10" s="1845"/>
      <c r="AL10" s="1845"/>
      <c r="AM10" s="1845"/>
      <c r="AN10" s="1845"/>
      <c r="AO10" s="1845"/>
      <c r="AP10" s="1832"/>
      <c r="AQ10" s="1832"/>
      <c r="AR10" s="1832"/>
      <c r="AS10" s="1832"/>
      <c r="AT10" s="1832"/>
      <c r="AU10" s="1832"/>
      <c r="AV10" s="1832"/>
      <c r="AW10" s="1832"/>
      <c r="AX10" s="1846" t="s">
        <v>1482</v>
      </c>
      <c r="AY10" s="1846"/>
      <c r="AZ10" s="1846"/>
      <c r="BA10" s="1846"/>
      <c r="BB10" s="1801"/>
      <c r="BC10" s="1801"/>
      <c r="BD10" s="1801"/>
      <c r="BE10" s="1801"/>
      <c r="BF10" s="1847"/>
      <c r="BG10" s="1847"/>
      <c r="BH10" s="1801"/>
      <c r="BI10" s="1818" t="s">
        <v>1480</v>
      </c>
      <c r="BJ10" s="1818"/>
      <c r="BK10" s="1801"/>
      <c r="BL10" s="1801"/>
      <c r="BM10" s="1841"/>
    </row>
    <row r="11" spans="53:62" ht="13.5" thickBot="1">
      <c r="BA11" s="1793"/>
      <c r="BB11" s="1793"/>
      <c r="BC11" s="1793"/>
      <c r="BD11" s="1793"/>
      <c r="BE11" s="1793"/>
      <c r="BF11" s="1848" t="s">
        <v>1483</v>
      </c>
      <c r="BG11" s="1848"/>
      <c r="BH11" s="1848"/>
      <c r="BI11" s="1848"/>
      <c r="BJ11" s="1848"/>
    </row>
    <row r="12" spans="1:65" ht="30.75" customHeight="1">
      <c r="A12" s="1849" t="s">
        <v>423</v>
      </c>
      <c r="B12" s="1850"/>
      <c r="C12" s="1850"/>
      <c r="D12" s="1850"/>
      <c r="E12" s="1850"/>
      <c r="F12" s="1850"/>
      <c r="G12" s="1850"/>
      <c r="H12" s="1850"/>
      <c r="I12" s="1850"/>
      <c r="J12" s="1850"/>
      <c r="K12" s="1850"/>
      <c r="L12" s="1850"/>
      <c r="M12" s="1850"/>
      <c r="N12" s="1850"/>
      <c r="O12" s="1850"/>
      <c r="P12" s="1850"/>
      <c r="Q12" s="1850"/>
      <c r="R12" s="1850"/>
      <c r="S12" s="1850"/>
      <c r="T12" s="1850"/>
      <c r="U12" s="1850"/>
      <c r="V12" s="1850"/>
      <c r="W12" s="1850"/>
      <c r="X12" s="1851"/>
      <c r="Y12" s="1851"/>
      <c r="Z12" s="1851"/>
      <c r="AA12" s="1850"/>
      <c r="AB12" s="1850"/>
      <c r="AC12" s="1850"/>
      <c r="AD12" s="1850"/>
      <c r="AE12" s="1850"/>
      <c r="AF12" s="1850"/>
      <c r="AG12" s="1852" t="s">
        <v>1485</v>
      </c>
      <c r="AH12" s="1853" t="s">
        <v>1486</v>
      </c>
      <c r="AI12" s="1854"/>
      <c r="AJ12" s="1854"/>
      <c r="AK12" s="1854"/>
      <c r="AL12" s="1854"/>
      <c r="AM12" s="1854"/>
      <c r="AN12" s="1854"/>
      <c r="AO12" s="1855"/>
      <c r="AP12" s="1856" t="s">
        <v>1487</v>
      </c>
      <c r="AQ12" s="1857"/>
      <c r="AR12" s="1857"/>
      <c r="AS12" s="1857"/>
      <c r="AT12" s="1857"/>
      <c r="AU12" s="1857"/>
      <c r="AV12" s="1857"/>
      <c r="AW12" s="1858"/>
      <c r="AX12" s="1859" t="s">
        <v>1488</v>
      </c>
      <c r="AY12" s="1860"/>
      <c r="AZ12" s="1860"/>
      <c r="BA12" s="1860"/>
      <c r="BB12" s="1860"/>
      <c r="BC12" s="1860"/>
      <c r="BD12" s="1860"/>
      <c r="BE12" s="1861"/>
      <c r="BF12" s="1860" t="s">
        <v>1978</v>
      </c>
      <c r="BG12" s="1860"/>
      <c r="BH12" s="1860"/>
      <c r="BI12" s="1860"/>
      <c r="BJ12" s="1860"/>
      <c r="BK12" s="1860"/>
      <c r="BL12" s="1860"/>
      <c r="BM12" s="1862"/>
    </row>
    <row r="13" spans="1:65" ht="19.5" customHeight="1">
      <c r="A13" s="1863" t="s">
        <v>424</v>
      </c>
      <c r="B13" s="1788"/>
      <c r="C13" s="1797"/>
      <c r="D13" s="1797"/>
      <c r="E13" s="1797"/>
      <c r="F13" s="1797"/>
      <c r="G13" s="1797"/>
      <c r="H13" s="1797"/>
      <c r="I13" s="1797"/>
      <c r="J13" s="1797"/>
      <c r="K13" s="1797"/>
      <c r="L13" s="1797"/>
      <c r="M13" s="1797"/>
      <c r="N13" s="1797"/>
      <c r="O13" s="1797"/>
      <c r="P13" s="1797"/>
      <c r="Q13" s="1797"/>
      <c r="R13" s="1797"/>
      <c r="S13" s="1797"/>
      <c r="T13" s="1797"/>
      <c r="U13" s="1797"/>
      <c r="V13" s="1797"/>
      <c r="W13" s="1797"/>
      <c r="X13" s="1797"/>
      <c r="Y13" s="1797"/>
      <c r="Z13" s="1864"/>
      <c r="AA13" s="1797"/>
      <c r="AB13" s="1797"/>
      <c r="AC13" s="1797"/>
      <c r="AD13" s="1797"/>
      <c r="AE13" s="1797"/>
      <c r="AF13" s="1797"/>
      <c r="AG13" s="1865"/>
      <c r="AH13" s="1866" t="s">
        <v>1489</v>
      </c>
      <c r="AI13" s="1867"/>
      <c r="AJ13" s="1867"/>
      <c r="AK13" s="1867"/>
      <c r="AL13" s="1867"/>
      <c r="AM13" s="1867"/>
      <c r="AN13" s="1867"/>
      <c r="AO13" s="1867"/>
      <c r="AP13" s="1867"/>
      <c r="AQ13" s="1867"/>
      <c r="AR13" s="1867"/>
      <c r="AS13" s="1867"/>
      <c r="AT13" s="1867"/>
      <c r="AU13" s="1867"/>
      <c r="AV13" s="1867"/>
      <c r="AW13" s="1868"/>
      <c r="AX13" s="1869"/>
      <c r="AY13" s="1870"/>
      <c r="AZ13" s="1870"/>
      <c r="BA13" s="1870"/>
      <c r="BB13" s="1870"/>
      <c r="BC13" s="1870"/>
      <c r="BD13" s="1870"/>
      <c r="BE13" s="1871"/>
      <c r="BF13" s="1870"/>
      <c r="BG13" s="1870"/>
      <c r="BH13" s="1870"/>
      <c r="BI13" s="1870"/>
      <c r="BJ13" s="1870"/>
      <c r="BK13" s="1870"/>
      <c r="BL13" s="1870"/>
      <c r="BM13" s="1872"/>
    </row>
    <row r="14" spans="1:65" ht="19.5" customHeight="1">
      <c r="A14" s="1863"/>
      <c r="B14" s="1788"/>
      <c r="C14" s="1797"/>
      <c r="D14" s="1797"/>
      <c r="E14" s="1797"/>
      <c r="F14" s="1797"/>
      <c r="G14" s="1797"/>
      <c r="H14" s="1797"/>
      <c r="I14" s="1797"/>
      <c r="J14" s="1797"/>
      <c r="K14" s="1797"/>
      <c r="L14" s="1797"/>
      <c r="M14" s="1797"/>
      <c r="N14" s="1797"/>
      <c r="O14" s="1797"/>
      <c r="P14" s="1797"/>
      <c r="Q14" s="1797"/>
      <c r="R14" s="1797"/>
      <c r="S14" s="1797"/>
      <c r="T14" s="1797"/>
      <c r="U14" s="1797"/>
      <c r="V14" s="1797"/>
      <c r="W14" s="1797"/>
      <c r="X14" s="1797"/>
      <c r="Y14" s="1797"/>
      <c r="Z14" s="1797"/>
      <c r="AA14" s="1873"/>
      <c r="AB14" s="1797"/>
      <c r="AC14" s="1797"/>
      <c r="AD14" s="1797"/>
      <c r="AE14" s="1797"/>
      <c r="AF14" s="1797"/>
      <c r="AG14" s="1874"/>
      <c r="AH14" s="1875"/>
      <c r="AI14" s="1876"/>
      <c r="AJ14" s="1876"/>
      <c r="AK14" s="1876"/>
      <c r="AL14" s="1876"/>
      <c r="AM14" s="1876"/>
      <c r="AN14" s="1876"/>
      <c r="AO14" s="1876"/>
      <c r="AP14" s="1876"/>
      <c r="AQ14" s="1876"/>
      <c r="AR14" s="1876"/>
      <c r="AS14" s="1876"/>
      <c r="AT14" s="1876"/>
      <c r="AU14" s="1876"/>
      <c r="AV14" s="1876"/>
      <c r="AW14" s="1877"/>
      <c r="AX14" s="1875"/>
      <c r="AY14" s="1876"/>
      <c r="AZ14" s="1876"/>
      <c r="BA14" s="1876"/>
      <c r="BB14" s="1876"/>
      <c r="BC14" s="1876"/>
      <c r="BD14" s="1876"/>
      <c r="BE14" s="1877"/>
      <c r="BF14" s="1876"/>
      <c r="BG14" s="1876"/>
      <c r="BH14" s="1876"/>
      <c r="BI14" s="1876"/>
      <c r="BJ14" s="1876"/>
      <c r="BK14" s="1876"/>
      <c r="BL14" s="1876"/>
      <c r="BM14" s="1878"/>
    </row>
    <row r="15" spans="1:65" ht="12" customHeight="1" thickBot="1">
      <c r="A15" s="1879">
        <v>1</v>
      </c>
      <c r="B15" s="1880"/>
      <c r="C15" s="1880"/>
      <c r="D15" s="1880"/>
      <c r="E15" s="1880"/>
      <c r="F15" s="1880"/>
      <c r="G15" s="1880"/>
      <c r="H15" s="1880"/>
      <c r="I15" s="1880"/>
      <c r="J15" s="1880"/>
      <c r="K15" s="1880"/>
      <c r="L15" s="1880"/>
      <c r="M15" s="1880"/>
      <c r="N15" s="1880"/>
      <c r="O15" s="1880"/>
      <c r="P15" s="1880"/>
      <c r="Q15" s="1880"/>
      <c r="R15" s="1880"/>
      <c r="S15" s="1880"/>
      <c r="T15" s="1880"/>
      <c r="U15" s="1880"/>
      <c r="V15" s="1880"/>
      <c r="W15" s="1880"/>
      <c r="X15" s="1880"/>
      <c r="Y15" s="1880"/>
      <c r="Z15" s="1881"/>
      <c r="AA15" s="1880"/>
      <c r="AB15" s="1880"/>
      <c r="AC15" s="1880"/>
      <c r="AD15" s="1880"/>
      <c r="AE15" s="1880"/>
      <c r="AF15" s="1880"/>
      <c r="AG15" s="1882">
        <v>2</v>
      </c>
      <c r="AH15" s="1883">
        <v>3</v>
      </c>
      <c r="AI15" s="1884"/>
      <c r="AJ15" s="1884"/>
      <c r="AK15" s="1884"/>
      <c r="AL15" s="1884"/>
      <c r="AM15" s="1884"/>
      <c r="AN15" s="1884"/>
      <c r="AO15" s="1885"/>
      <c r="AP15" s="1884">
        <v>4</v>
      </c>
      <c r="AQ15" s="1884"/>
      <c r="AR15" s="1884"/>
      <c r="AS15" s="1884"/>
      <c r="AT15" s="1884"/>
      <c r="AU15" s="1884"/>
      <c r="AV15" s="1884"/>
      <c r="AW15" s="1885"/>
      <c r="AX15" s="1885">
        <v>5</v>
      </c>
      <c r="AY15" s="1886"/>
      <c r="AZ15" s="1886"/>
      <c r="BA15" s="1886"/>
      <c r="BB15" s="1886"/>
      <c r="BC15" s="1886"/>
      <c r="BD15" s="1886"/>
      <c r="BE15" s="1886"/>
      <c r="BF15" s="1886">
        <v>6</v>
      </c>
      <c r="BG15" s="1886"/>
      <c r="BH15" s="1886"/>
      <c r="BI15" s="1886"/>
      <c r="BJ15" s="1886"/>
      <c r="BK15" s="1886"/>
      <c r="BL15" s="1883"/>
      <c r="BM15" s="1887"/>
    </row>
    <row r="16" spans="1:65" ht="18.75" customHeight="1">
      <c r="A16" s="1888" t="s">
        <v>425</v>
      </c>
      <c r="B16" s="1889"/>
      <c r="C16" s="1889"/>
      <c r="D16" s="1889"/>
      <c r="E16" s="1889"/>
      <c r="F16" s="1889"/>
      <c r="G16" s="1889"/>
      <c r="H16" s="1889"/>
      <c r="I16" s="1889"/>
      <c r="J16" s="1889"/>
      <c r="K16" s="1889"/>
      <c r="L16" s="1889"/>
      <c r="M16" s="1889"/>
      <c r="N16" s="1889"/>
      <c r="O16" s="1889"/>
      <c r="P16" s="1889"/>
      <c r="Q16" s="1889"/>
      <c r="R16" s="1889"/>
      <c r="S16" s="1889"/>
      <c r="T16" s="1889"/>
      <c r="U16" s="1889"/>
      <c r="V16" s="1889"/>
      <c r="W16" s="1889"/>
      <c r="X16" s="1889"/>
      <c r="Y16" s="1889"/>
      <c r="Z16" s="1889"/>
      <c r="AA16" s="1889"/>
      <c r="AB16" s="1889"/>
      <c r="AC16" s="1889"/>
      <c r="AD16" s="1889"/>
      <c r="AE16" s="1889"/>
      <c r="AF16" s="1889"/>
      <c r="AG16" s="1890" t="s">
        <v>1491</v>
      </c>
      <c r="AH16" s="1891">
        <v>579830</v>
      </c>
      <c r="AI16" s="1892"/>
      <c r="AJ16" s="1892"/>
      <c r="AK16" s="1892"/>
      <c r="AL16" s="1892"/>
      <c r="AM16" s="1892"/>
      <c r="AN16" s="1892"/>
      <c r="AO16" s="1893"/>
      <c r="AP16" s="1894"/>
      <c r="AQ16" s="1895"/>
      <c r="AR16" s="1895"/>
      <c r="AS16" s="1895"/>
      <c r="AT16" s="1895"/>
      <c r="AU16" s="1895"/>
      <c r="AV16" s="1895"/>
      <c r="AW16" s="1896"/>
      <c r="AX16" s="1897"/>
      <c r="AY16" s="1898"/>
      <c r="AZ16" s="1898"/>
      <c r="BA16" s="1898"/>
      <c r="BB16" s="1898"/>
      <c r="BC16" s="1898"/>
      <c r="BD16" s="1898"/>
      <c r="BE16" s="1898"/>
      <c r="BF16" s="1898" t="s">
        <v>1115</v>
      </c>
      <c r="BG16" s="1898"/>
      <c r="BH16" s="1898"/>
      <c r="BI16" s="1898"/>
      <c r="BJ16" s="1898"/>
      <c r="BK16" s="1898"/>
      <c r="BL16" s="1899"/>
      <c r="BM16" s="1900"/>
    </row>
    <row r="17" spans="1:65" ht="18.75" customHeight="1">
      <c r="A17" s="1901" t="s">
        <v>426</v>
      </c>
      <c r="B17" s="1902"/>
      <c r="C17" s="1902"/>
      <c r="D17" s="1902"/>
      <c r="E17" s="1902"/>
      <c r="F17" s="1902"/>
      <c r="G17" s="1902"/>
      <c r="H17" s="1902"/>
      <c r="I17" s="1902"/>
      <c r="J17" s="1902"/>
      <c r="K17" s="1902"/>
      <c r="L17" s="1902"/>
      <c r="M17" s="1902"/>
      <c r="N17" s="1902"/>
      <c r="O17" s="1902"/>
      <c r="P17" s="1902"/>
      <c r="Q17" s="1902"/>
      <c r="R17" s="1902"/>
      <c r="S17" s="1902"/>
      <c r="T17" s="1902"/>
      <c r="U17" s="1902"/>
      <c r="V17" s="1902"/>
      <c r="W17" s="1902"/>
      <c r="X17" s="1902"/>
      <c r="Y17" s="1902"/>
      <c r="Z17" s="1902"/>
      <c r="AA17" s="1902"/>
      <c r="AB17" s="1902"/>
      <c r="AC17" s="1902"/>
      <c r="AD17" s="1902"/>
      <c r="AE17" s="1902"/>
      <c r="AF17" s="1902"/>
      <c r="AG17" s="1903" t="s">
        <v>1493</v>
      </c>
      <c r="AH17" s="1904">
        <v>316459</v>
      </c>
      <c r="AI17" s="1905"/>
      <c r="AJ17" s="1905"/>
      <c r="AK17" s="1905"/>
      <c r="AL17" s="1905"/>
      <c r="AM17" s="1905"/>
      <c r="AN17" s="1905"/>
      <c r="AO17" s="1906"/>
      <c r="AP17" s="1907"/>
      <c r="AQ17" s="1908"/>
      <c r="AR17" s="1908"/>
      <c r="AS17" s="1908"/>
      <c r="AT17" s="1908"/>
      <c r="AU17" s="1908"/>
      <c r="AV17" s="1908"/>
      <c r="AW17" s="1909"/>
      <c r="AX17" s="1910"/>
      <c r="AY17" s="1911"/>
      <c r="AZ17" s="1911"/>
      <c r="BA17" s="1911"/>
      <c r="BB17" s="1911"/>
      <c r="BC17" s="1911"/>
      <c r="BD17" s="1911"/>
      <c r="BE17" s="1911"/>
      <c r="BF17" s="1911" t="s">
        <v>1115</v>
      </c>
      <c r="BG17" s="1911"/>
      <c r="BH17" s="1911"/>
      <c r="BI17" s="1911"/>
      <c r="BJ17" s="1911"/>
      <c r="BK17" s="1911"/>
      <c r="BL17" s="1912"/>
      <c r="BM17" s="1913"/>
    </row>
    <row r="18" spans="1:65" ht="18.75" customHeight="1">
      <c r="A18" s="1901" t="s">
        <v>427</v>
      </c>
      <c r="B18" s="1902"/>
      <c r="C18" s="1902"/>
      <c r="D18" s="1902"/>
      <c r="E18" s="1902"/>
      <c r="F18" s="1902"/>
      <c r="G18" s="1902"/>
      <c r="H18" s="1902"/>
      <c r="I18" s="1902"/>
      <c r="J18" s="1902"/>
      <c r="K18" s="1902"/>
      <c r="L18" s="1902"/>
      <c r="M18" s="1902"/>
      <c r="N18" s="1902"/>
      <c r="O18" s="1902"/>
      <c r="P18" s="1902"/>
      <c r="Q18" s="1902"/>
      <c r="R18" s="1902"/>
      <c r="S18" s="1902"/>
      <c r="T18" s="1902"/>
      <c r="U18" s="1902"/>
      <c r="V18" s="1902"/>
      <c r="W18" s="1902"/>
      <c r="X18" s="1902"/>
      <c r="Y18" s="1902"/>
      <c r="Z18" s="1902"/>
      <c r="AA18" s="1902"/>
      <c r="AB18" s="1902"/>
      <c r="AC18" s="1902"/>
      <c r="AD18" s="1902"/>
      <c r="AE18" s="1902"/>
      <c r="AF18" s="1902"/>
      <c r="AG18" s="1903" t="s">
        <v>1495</v>
      </c>
      <c r="AH18" s="1904">
        <v>129178</v>
      </c>
      <c r="AI18" s="1905"/>
      <c r="AJ18" s="1905"/>
      <c r="AK18" s="1905"/>
      <c r="AL18" s="1905"/>
      <c r="AM18" s="1905"/>
      <c r="AN18" s="1905"/>
      <c r="AO18" s="1906"/>
      <c r="AP18" s="1907"/>
      <c r="AQ18" s="1908"/>
      <c r="AR18" s="1908"/>
      <c r="AS18" s="1908"/>
      <c r="AT18" s="1908"/>
      <c r="AU18" s="1908"/>
      <c r="AV18" s="1908"/>
      <c r="AW18" s="1909"/>
      <c r="AX18" s="1910"/>
      <c r="AY18" s="1911"/>
      <c r="AZ18" s="1911"/>
      <c r="BA18" s="1911"/>
      <c r="BB18" s="1911"/>
      <c r="BC18" s="1911"/>
      <c r="BD18" s="1911"/>
      <c r="BE18" s="1911"/>
      <c r="BF18" s="1911" t="s">
        <v>1115</v>
      </c>
      <c r="BG18" s="1911"/>
      <c r="BH18" s="1911"/>
      <c r="BI18" s="1911"/>
      <c r="BJ18" s="1911"/>
      <c r="BK18" s="1911"/>
      <c r="BL18" s="1912"/>
      <c r="BM18" s="1913"/>
    </row>
    <row r="19" spans="1:65" s="1931" customFormat="1" ht="18.75" customHeight="1">
      <c r="A19" s="1914" t="s">
        <v>428</v>
      </c>
      <c r="B19" s="1915"/>
      <c r="C19" s="1915"/>
      <c r="D19" s="1915"/>
      <c r="E19" s="1915"/>
      <c r="F19" s="1915"/>
      <c r="G19" s="1915"/>
      <c r="H19" s="1915"/>
      <c r="I19" s="1915"/>
      <c r="J19" s="1915"/>
      <c r="K19" s="1915"/>
      <c r="L19" s="1915"/>
      <c r="M19" s="1915"/>
      <c r="N19" s="1915"/>
      <c r="O19" s="1915"/>
      <c r="P19" s="1915"/>
      <c r="Q19" s="1915"/>
      <c r="R19" s="1915"/>
      <c r="S19" s="1915"/>
      <c r="T19" s="1915"/>
      <c r="U19" s="1915"/>
      <c r="V19" s="1915"/>
      <c r="W19" s="1915"/>
      <c r="X19" s="1915"/>
      <c r="Y19" s="1915"/>
      <c r="Z19" s="1916"/>
      <c r="AA19" s="1917"/>
      <c r="AB19" s="1918" t="s">
        <v>429</v>
      </c>
      <c r="AC19" s="1918"/>
      <c r="AD19" s="1918"/>
      <c r="AE19" s="1918"/>
      <c r="AF19" s="1919"/>
      <c r="AG19" s="1920" t="s">
        <v>1497</v>
      </c>
      <c r="AH19" s="1921">
        <f>SUM(AH16:AO18)</f>
        <v>1025467</v>
      </c>
      <c r="AI19" s="1922"/>
      <c r="AJ19" s="1922"/>
      <c r="AK19" s="1922"/>
      <c r="AL19" s="1922"/>
      <c r="AM19" s="1922"/>
      <c r="AN19" s="1922"/>
      <c r="AO19" s="1923"/>
      <c r="AP19" s="1924"/>
      <c r="AQ19" s="1925"/>
      <c r="AR19" s="1925"/>
      <c r="AS19" s="1925"/>
      <c r="AT19" s="1925"/>
      <c r="AU19" s="1925"/>
      <c r="AV19" s="1925"/>
      <c r="AW19" s="1926"/>
      <c r="AX19" s="1927"/>
      <c r="AY19" s="1928"/>
      <c r="AZ19" s="1928"/>
      <c r="BA19" s="1928"/>
      <c r="BB19" s="1928"/>
      <c r="BC19" s="1928"/>
      <c r="BD19" s="1928"/>
      <c r="BE19" s="1928"/>
      <c r="BF19" s="1928" t="s">
        <v>1115</v>
      </c>
      <c r="BG19" s="1928"/>
      <c r="BH19" s="1928"/>
      <c r="BI19" s="1928"/>
      <c r="BJ19" s="1928"/>
      <c r="BK19" s="1928"/>
      <c r="BL19" s="1929"/>
      <c r="BM19" s="1930"/>
    </row>
    <row r="20" spans="1:65" ht="25.5" customHeight="1">
      <c r="A20" s="1932" t="s">
        <v>430</v>
      </c>
      <c r="B20" s="1933"/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4" t="s">
        <v>1499</v>
      </c>
      <c r="AH20" s="1935">
        <f>279845+25355+4500+26000</f>
        <v>335700</v>
      </c>
      <c r="AI20" s="1936"/>
      <c r="AJ20" s="1936"/>
      <c r="AK20" s="1936"/>
      <c r="AL20" s="1936"/>
      <c r="AM20" s="1936"/>
      <c r="AN20" s="1936"/>
      <c r="AO20" s="1937"/>
      <c r="AP20" s="1938"/>
      <c r="AQ20" s="1939"/>
      <c r="AR20" s="1939"/>
      <c r="AS20" s="1939"/>
      <c r="AT20" s="1939"/>
      <c r="AU20" s="1939"/>
      <c r="AV20" s="1939"/>
      <c r="AW20" s="1940"/>
      <c r="AX20" s="1910"/>
      <c r="AY20" s="1911"/>
      <c r="AZ20" s="1911"/>
      <c r="BA20" s="1911"/>
      <c r="BB20" s="1911"/>
      <c r="BC20" s="1911"/>
      <c r="BD20" s="1911"/>
      <c r="BE20" s="1911"/>
      <c r="BF20" s="1911" t="s">
        <v>1115</v>
      </c>
      <c r="BG20" s="1911"/>
      <c r="BH20" s="1911"/>
      <c r="BI20" s="1911"/>
      <c r="BJ20" s="1911"/>
      <c r="BK20" s="1911"/>
      <c r="BL20" s="1912"/>
      <c r="BM20" s="1913"/>
    </row>
    <row r="21" spans="1:65" ht="18.75" customHeight="1">
      <c r="A21" s="1941" t="s">
        <v>431</v>
      </c>
      <c r="B21" s="1942"/>
      <c r="C21" s="1942"/>
      <c r="D21" s="1942"/>
      <c r="E21" s="1942"/>
      <c r="F21" s="1942"/>
      <c r="G21" s="1942"/>
      <c r="H21" s="1942"/>
      <c r="I21" s="1942"/>
      <c r="J21" s="1942"/>
      <c r="K21" s="1942"/>
      <c r="L21" s="1942"/>
      <c r="M21" s="1942"/>
      <c r="N21" s="1942"/>
      <c r="O21" s="1942"/>
      <c r="P21" s="1942"/>
      <c r="Q21" s="1942"/>
      <c r="R21" s="1942"/>
      <c r="S21" s="1942"/>
      <c r="T21" s="1942"/>
      <c r="U21" s="1942"/>
      <c r="V21" s="1942"/>
      <c r="W21" s="1942"/>
      <c r="X21" s="1942"/>
      <c r="Y21" s="1942"/>
      <c r="Z21" s="1942"/>
      <c r="AA21" s="1942"/>
      <c r="AB21" s="1942"/>
      <c r="AC21" s="1942"/>
      <c r="AD21" s="1942"/>
      <c r="AE21" s="1942"/>
      <c r="AF21" s="1942"/>
      <c r="AG21" s="1934" t="s">
        <v>1501</v>
      </c>
      <c r="AH21" s="1935">
        <v>6007</v>
      </c>
      <c r="AI21" s="1936"/>
      <c r="AJ21" s="1936"/>
      <c r="AK21" s="1936"/>
      <c r="AL21" s="1936"/>
      <c r="AM21" s="1936"/>
      <c r="AN21" s="1936"/>
      <c r="AO21" s="1937"/>
      <c r="AP21" s="1938"/>
      <c r="AQ21" s="1939"/>
      <c r="AR21" s="1939"/>
      <c r="AS21" s="1939"/>
      <c r="AT21" s="1939"/>
      <c r="AU21" s="1939"/>
      <c r="AV21" s="1939"/>
      <c r="AW21" s="1940"/>
      <c r="AX21" s="1910"/>
      <c r="AY21" s="1911"/>
      <c r="AZ21" s="1911"/>
      <c r="BA21" s="1911"/>
      <c r="BB21" s="1911"/>
      <c r="BC21" s="1911"/>
      <c r="BD21" s="1911"/>
      <c r="BE21" s="1911"/>
      <c r="BF21" s="1911" t="s">
        <v>1115</v>
      </c>
      <c r="BG21" s="1911"/>
      <c r="BH21" s="1911"/>
      <c r="BI21" s="1911"/>
      <c r="BJ21" s="1911"/>
      <c r="BK21" s="1911"/>
      <c r="BL21" s="1912"/>
      <c r="BM21" s="1913"/>
    </row>
    <row r="22" spans="1:65" ht="18.75" customHeight="1">
      <c r="A22" s="1932" t="s">
        <v>432</v>
      </c>
      <c r="B22" s="1933"/>
      <c r="C22" s="1933"/>
      <c r="D22" s="1933"/>
      <c r="E22" s="1933"/>
      <c r="F22" s="1933"/>
      <c r="G22" s="1933"/>
      <c r="H22" s="1933"/>
      <c r="I22" s="1933"/>
      <c r="J22" s="1933"/>
      <c r="K22" s="1933"/>
      <c r="L22" s="1933"/>
      <c r="M22" s="1933"/>
      <c r="N22" s="1933"/>
      <c r="O22" s="1933"/>
      <c r="P22" s="1933"/>
      <c r="Q22" s="1933"/>
      <c r="R22" s="1933"/>
      <c r="S22" s="1933"/>
      <c r="T22" s="1933"/>
      <c r="U22" s="1933"/>
      <c r="V22" s="1933"/>
      <c r="W22" s="1933"/>
      <c r="X22" s="1933"/>
      <c r="Y22" s="1933"/>
      <c r="Z22" s="1933"/>
      <c r="AA22" s="1933"/>
      <c r="AB22" s="1933"/>
      <c r="AC22" s="1933"/>
      <c r="AD22" s="1933"/>
      <c r="AE22" s="1933"/>
      <c r="AF22" s="1933"/>
      <c r="AG22" s="1934" t="s">
        <v>1503</v>
      </c>
      <c r="AH22" s="1935">
        <f>4763517-1700396</f>
        <v>3063121</v>
      </c>
      <c r="AI22" s="1936"/>
      <c r="AJ22" s="1936"/>
      <c r="AK22" s="1936"/>
      <c r="AL22" s="1936"/>
      <c r="AM22" s="1936"/>
      <c r="AN22" s="1936"/>
      <c r="AO22" s="1937"/>
      <c r="AP22" s="1938"/>
      <c r="AQ22" s="1939"/>
      <c r="AR22" s="1939"/>
      <c r="AS22" s="1939"/>
      <c r="AT22" s="1939"/>
      <c r="AU22" s="1939"/>
      <c r="AV22" s="1939"/>
      <c r="AW22" s="1940"/>
      <c r="AX22" s="1910"/>
      <c r="AY22" s="1911"/>
      <c r="AZ22" s="1911"/>
      <c r="BA22" s="1911"/>
      <c r="BB22" s="1911"/>
      <c r="BC22" s="1911"/>
      <c r="BD22" s="1911"/>
      <c r="BE22" s="1911"/>
      <c r="BF22" s="1911" t="s">
        <v>1115</v>
      </c>
      <c r="BG22" s="1911"/>
      <c r="BH22" s="1911"/>
      <c r="BI22" s="1911"/>
      <c r="BJ22" s="1911"/>
      <c r="BK22" s="1911"/>
      <c r="BL22" s="1912"/>
      <c r="BM22" s="1913"/>
    </row>
    <row r="23" spans="1:65" ht="18.75" customHeight="1">
      <c r="A23" s="1932" t="s">
        <v>433</v>
      </c>
      <c r="B23" s="1933"/>
      <c r="C23" s="1933"/>
      <c r="D23" s="1933"/>
      <c r="E23" s="1933"/>
      <c r="F23" s="1933"/>
      <c r="G23" s="1933"/>
      <c r="H23" s="1933"/>
      <c r="I23" s="1933"/>
      <c r="J23" s="1933"/>
      <c r="K23" s="1933"/>
      <c r="L23" s="1933"/>
      <c r="M23" s="1933"/>
      <c r="N23" s="1933"/>
      <c r="O23" s="1933"/>
      <c r="P23" s="1933"/>
      <c r="Q23" s="1933"/>
      <c r="R23" s="1933"/>
      <c r="S23" s="1933"/>
      <c r="T23" s="1933"/>
      <c r="U23" s="1933"/>
      <c r="V23" s="1933"/>
      <c r="W23" s="1933"/>
      <c r="X23" s="1933"/>
      <c r="Y23" s="1933"/>
      <c r="Z23" s="1933"/>
      <c r="AA23" s="1933"/>
      <c r="AB23" s="1933"/>
      <c r="AC23" s="1933"/>
      <c r="AD23" s="1933"/>
      <c r="AE23" s="1933"/>
      <c r="AF23" s="1933"/>
      <c r="AG23" s="1934" t="s">
        <v>1505</v>
      </c>
      <c r="AH23" s="1935">
        <v>1700396</v>
      </c>
      <c r="AI23" s="1936"/>
      <c r="AJ23" s="1936"/>
      <c r="AK23" s="1936"/>
      <c r="AL23" s="1936"/>
      <c r="AM23" s="1936"/>
      <c r="AN23" s="1936"/>
      <c r="AO23" s="1937"/>
      <c r="AP23" s="1938"/>
      <c r="AQ23" s="1939"/>
      <c r="AR23" s="1939"/>
      <c r="AS23" s="1939"/>
      <c r="AT23" s="1939"/>
      <c r="AU23" s="1939"/>
      <c r="AV23" s="1939"/>
      <c r="AW23" s="1940"/>
      <c r="AX23" s="1910"/>
      <c r="AY23" s="1911"/>
      <c r="AZ23" s="1911"/>
      <c r="BA23" s="1911"/>
      <c r="BB23" s="1911"/>
      <c r="BC23" s="1911"/>
      <c r="BD23" s="1911"/>
      <c r="BE23" s="1911"/>
      <c r="BF23" s="1911" t="s">
        <v>1115</v>
      </c>
      <c r="BG23" s="1911"/>
      <c r="BH23" s="1911"/>
      <c r="BI23" s="1911"/>
      <c r="BJ23" s="1911"/>
      <c r="BK23" s="1911"/>
      <c r="BL23" s="1912"/>
      <c r="BM23" s="1913"/>
    </row>
    <row r="24" spans="1:65" ht="25.5" customHeight="1">
      <c r="A24" s="1932" t="s">
        <v>434</v>
      </c>
      <c r="B24" s="1933"/>
      <c r="C24" s="1933"/>
      <c r="D24" s="1933"/>
      <c r="E24" s="1933"/>
      <c r="F24" s="1933"/>
      <c r="G24" s="1933"/>
      <c r="H24" s="1933"/>
      <c r="I24" s="1933"/>
      <c r="J24" s="1933"/>
      <c r="K24" s="1933"/>
      <c r="L24" s="1933"/>
      <c r="M24" s="1933"/>
      <c r="N24" s="1933"/>
      <c r="O24" s="1933"/>
      <c r="P24" s="1933"/>
      <c r="Q24" s="1933"/>
      <c r="R24" s="1933"/>
      <c r="S24" s="1933"/>
      <c r="T24" s="1933"/>
      <c r="U24" s="1933"/>
      <c r="V24" s="1933"/>
      <c r="W24" s="1933"/>
      <c r="X24" s="1933"/>
      <c r="Y24" s="1933"/>
      <c r="Z24" s="1933"/>
      <c r="AA24" s="1933"/>
      <c r="AB24" s="1933"/>
      <c r="AC24" s="1933"/>
      <c r="AD24" s="1933"/>
      <c r="AE24" s="1933"/>
      <c r="AF24" s="1933"/>
      <c r="AG24" s="1934" t="s">
        <v>1507</v>
      </c>
      <c r="AH24" s="1935"/>
      <c r="AI24" s="1936"/>
      <c r="AJ24" s="1936"/>
      <c r="AK24" s="1936"/>
      <c r="AL24" s="1936"/>
      <c r="AM24" s="1936"/>
      <c r="AN24" s="1936"/>
      <c r="AO24" s="1937"/>
      <c r="AP24" s="1938"/>
      <c r="AQ24" s="1939"/>
      <c r="AR24" s="1939"/>
      <c r="AS24" s="1939"/>
      <c r="AT24" s="1939"/>
      <c r="AU24" s="1939"/>
      <c r="AV24" s="1939"/>
      <c r="AW24" s="1940"/>
      <c r="AX24" s="1910"/>
      <c r="AY24" s="1911"/>
      <c r="AZ24" s="1911"/>
      <c r="BA24" s="1911"/>
      <c r="BB24" s="1911"/>
      <c r="BC24" s="1911"/>
      <c r="BD24" s="1911"/>
      <c r="BE24" s="1911"/>
      <c r="BF24" s="1911" t="s">
        <v>1115</v>
      </c>
      <c r="BG24" s="1911"/>
      <c r="BH24" s="1911"/>
      <c r="BI24" s="1911"/>
      <c r="BJ24" s="1911"/>
      <c r="BK24" s="1911"/>
      <c r="BL24" s="1912"/>
      <c r="BM24" s="1913"/>
    </row>
    <row r="25" spans="1:65" ht="18.75" customHeight="1">
      <c r="A25" s="1932" t="s">
        <v>435</v>
      </c>
      <c r="B25" s="1933"/>
      <c r="C25" s="1933"/>
      <c r="D25" s="1933"/>
      <c r="E25" s="1933"/>
      <c r="F25" s="1933"/>
      <c r="G25" s="1933"/>
      <c r="H25" s="1933"/>
      <c r="I25" s="1933"/>
      <c r="J25" s="1933"/>
      <c r="K25" s="1933"/>
      <c r="L25" s="1933"/>
      <c r="M25" s="1933"/>
      <c r="N25" s="1933"/>
      <c r="O25" s="1933"/>
      <c r="P25" s="1933"/>
      <c r="Q25" s="1933"/>
      <c r="R25" s="1933"/>
      <c r="S25" s="1933"/>
      <c r="T25" s="1933"/>
      <c r="U25" s="1933"/>
      <c r="V25" s="1933"/>
      <c r="W25" s="1933"/>
      <c r="X25" s="1933"/>
      <c r="Y25" s="1933"/>
      <c r="Z25" s="1933"/>
      <c r="AA25" s="1933"/>
      <c r="AB25" s="1933"/>
      <c r="AC25" s="1933"/>
      <c r="AD25" s="1933"/>
      <c r="AE25" s="1933"/>
      <c r="AF25" s="1933"/>
      <c r="AG25" s="1934" t="s">
        <v>1509</v>
      </c>
      <c r="AH25" s="1935"/>
      <c r="AI25" s="1936"/>
      <c r="AJ25" s="1936"/>
      <c r="AK25" s="1936"/>
      <c r="AL25" s="1936"/>
      <c r="AM25" s="1936"/>
      <c r="AN25" s="1936"/>
      <c r="AO25" s="1937"/>
      <c r="AP25" s="1938"/>
      <c r="AQ25" s="1939"/>
      <c r="AR25" s="1939"/>
      <c r="AS25" s="1939"/>
      <c r="AT25" s="1939"/>
      <c r="AU25" s="1939"/>
      <c r="AV25" s="1939"/>
      <c r="AW25" s="1940"/>
      <c r="AX25" s="1910"/>
      <c r="AY25" s="1911"/>
      <c r="AZ25" s="1911"/>
      <c r="BA25" s="1911"/>
      <c r="BB25" s="1911"/>
      <c r="BC25" s="1911"/>
      <c r="BD25" s="1911"/>
      <c r="BE25" s="1911"/>
      <c r="BF25" s="1911" t="s">
        <v>1115</v>
      </c>
      <c r="BG25" s="1911"/>
      <c r="BH25" s="1911"/>
      <c r="BI25" s="1911"/>
      <c r="BJ25" s="1911"/>
      <c r="BK25" s="1911"/>
      <c r="BL25" s="1912"/>
      <c r="BM25" s="1913"/>
    </row>
    <row r="26" spans="1:65" ht="25.5" customHeight="1">
      <c r="A26" s="1943" t="s">
        <v>436</v>
      </c>
      <c r="B26" s="1944"/>
      <c r="C26" s="1944"/>
      <c r="D26" s="1944"/>
      <c r="E26" s="1944"/>
      <c r="F26" s="1944"/>
      <c r="G26" s="1944"/>
      <c r="H26" s="1944"/>
      <c r="I26" s="1944"/>
      <c r="J26" s="1944"/>
      <c r="K26" s="1944"/>
      <c r="L26" s="1944"/>
      <c r="M26" s="1944"/>
      <c r="N26" s="1944"/>
      <c r="O26" s="1944"/>
      <c r="P26" s="1944"/>
      <c r="Q26" s="1944"/>
      <c r="R26" s="1944"/>
      <c r="S26" s="1944"/>
      <c r="T26" s="1944"/>
      <c r="U26" s="1944"/>
      <c r="V26" s="1944"/>
      <c r="W26" s="1944"/>
      <c r="X26" s="1944"/>
      <c r="Y26" s="1944"/>
      <c r="Z26" s="1944"/>
      <c r="AA26" s="1944"/>
      <c r="AB26" s="1944"/>
      <c r="AC26" s="1944"/>
      <c r="AD26" s="1944"/>
      <c r="AE26" s="1944"/>
      <c r="AF26" s="1945"/>
      <c r="AG26" s="1934" t="s">
        <v>1511</v>
      </c>
      <c r="AH26" s="1904">
        <v>24940</v>
      </c>
      <c r="AI26" s="1905"/>
      <c r="AJ26" s="1905"/>
      <c r="AK26" s="1905"/>
      <c r="AL26" s="1905"/>
      <c r="AM26" s="1905"/>
      <c r="AN26" s="1905"/>
      <c r="AO26" s="1906"/>
      <c r="AP26" s="1907"/>
      <c r="AQ26" s="1908"/>
      <c r="AR26" s="1908"/>
      <c r="AS26" s="1908"/>
      <c r="AT26" s="1908"/>
      <c r="AU26" s="1908"/>
      <c r="AV26" s="1908"/>
      <c r="AW26" s="1909"/>
      <c r="AX26" s="1911"/>
      <c r="AY26" s="1911"/>
      <c r="AZ26" s="1911"/>
      <c r="BA26" s="1911"/>
      <c r="BB26" s="1911"/>
      <c r="BC26" s="1911"/>
      <c r="BD26" s="1911"/>
      <c r="BE26" s="1911"/>
      <c r="BF26" s="1911" t="s">
        <v>1115</v>
      </c>
      <c r="BG26" s="1911"/>
      <c r="BH26" s="1911"/>
      <c r="BI26" s="1911"/>
      <c r="BJ26" s="1911"/>
      <c r="BK26" s="1911"/>
      <c r="BL26" s="1912"/>
      <c r="BM26" s="1913"/>
    </row>
    <row r="27" spans="1:66" ht="15" customHeight="1">
      <c r="A27" s="1946" t="s">
        <v>437</v>
      </c>
      <c r="B27" s="1947"/>
      <c r="C27" s="1947"/>
      <c r="D27" s="1947"/>
      <c r="E27" s="1947"/>
      <c r="F27" s="1947"/>
      <c r="G27" s="1947"/>
      <c r="H27" s="1947"/>
      <c r="I27" s="1947"/>
      <c r="J27" s="1947"/>
      <c r="K27" s="1947"/>
      <c r="L27" s="1947"/>
      <c r="M27" s="1947"/>
      <c r="N27" s="1947"/>
      <c r="O27" s="1947"/>
      <c r="P27" s="1947"/>
      <c r="Q27" s="1947"/>
      <c r="R27" s="1947"/>
      <c r="S27" s="1947"/>
      <c r="T27" s="1947"/>
      <c r="U27" s="1947"/>
      <c r="V27" s="1947"/>
      <c r="W27" s="1947"/>
      <c r="X27" s="1947"/>
      <c r="Y27" s="1947"/>
      <c r="Z27" s="1947"/>
      <c r="AA27" s="1947"/>
      <c r="AB27" s="1947"/>
      <c r="AC27" s="1947"/>
      <c r="AD27" s="1947"/>
      <c r="AE27" s="1947"/>
      <c r="AF27" s="1947"/>
      <c r="AG27" s="1948" t="s">
        <v>1513</v>
      </c>
      <c r="AH27" s="1935">
        <v>30000</v>
      </c>
      <c r="AI27" s="1936"/>
      <c r="AJ27" s="1936"/>
      <c r="AK27" s="1936"/>
      <c r="AL27" s="1936"/>
      <c r="AM27" s="1936"/>
      <c r="AN27" s="1936"/>
      <c r="AO27" s="1937"/>
      <c r="AP27" s="1938"/>
      <c r="AQ27" s="1939"/>
      <c r="AR27" s="1939"/>
      <c r="AS27" s="1939"/>
      <c r="AT27" s="1939"/>
      <c r="AU27" s="1939"/>
      <c r="AV27" s="1939"/>
      <c r="AW27" s="1940"/>
      <c r="AX27" s="1911"/>
      <c r="AY27" s="1911"/>
      <c r="AZ27" s="1911"/>
      <c r="BA27" s="1911"/>
      <c r="BB27" s="1911"/>
      <c r="BC27" s="1911"/>
      <c r="BD27" s="1911"/>
      <c r="BE27" s="1911"/>
      <c r="BF27" s="1911" t="s">
        <v>1115</v>
      </c>
      <c r="BG27" s="1911"/>
      <c r="BH27" s="1911"/>
      <c r="BI27" s="1911"/>
      <c r="BJ27" s="1911"/>
      <c r="BK27" s="1911"/>
      <c r="BL27" s="1912"/>
      <c r="BM27" s="1913"/>
      <c r="BN27" s="1791"/>
    </row>
    <row r="28" spans="1:66" ht="18.75" customHeight="1">
      <c r="A28" s="1946" t="s">
        <v>438</v>
      </c>
      <c r="B28" s="1947"/>
      <c r="C28" s="1947"/>
      <c r="D28" s="1947"/>
      <c r="E28" s="1947"/>
      <c r="F28" s="1947"/>
      <c r="G28" s="1947"/>
      <c r="H28" s="1947"/>
      <c r="I28" s="1947"/>
      <c r="J28" s="1947"/>
      <c r="K28" s="1947"/>
      <c r="L28" s="1947"/>
      <c r="M28" s="1947"/>
      <c r="N28" s="1947"/>
      <c r="O28" s="1947"/>
      <c r="P28" s="1947"/>
      <c r="Q28" s="1947"/>
      <c r="R28" s="1947"/>
      <c r="S28" s="1947"/>
      <c r="T28" s="1947"/>
      <c r="U28" s="1947"/>
      <c r="V28" s="1947"/>
      <c r="W28" s="1947"/>
      <c r="X28" s="1947"/>
      <c r="Y28" s="1947"/>
      <c r="Z28" s="1947"/>
      <c r="AA28" s="1947"/>
      <c r="AB28" s="1947"/>
      <c r="AC28" s="1947"/>
      <c r="AD28" s="1947"/>
      <c r="AE28" s="1947"/>
      <c r="AF28" s="1947"/>
      <c r="AG28" s="1948" t="s">
        <v>1515</v>
      </c>
      <c r="AH28" s="1935"/>
      <c r="AI28" s="1936"/>
      <c r="AJ28" s="1936"/>
      <c r="AK28" s="1936"/>
      <c r="AL28" s="1936"/>
      <c r="AM28" s="1936"/>
      <c r="AN28" s="1936"/>
      <c r="AO28" s="1937"/>
      <c r="AP28" s="1938"/>
      <c r="AQ28" s="1939"/>
      <c r="AR28" s="1939"/>
      <c r="AS28" s="1939"/>
      <c r="AT28" s="1939"/>
      <c r="AU28" s="1939"/>
      <c r="AV28" s="1939"/>
      <c r="AW28" s="1940"/>
      <c r="AX28" s="1911"/>
      <c r="AY28" s="1911"/>
      <c r="AZ28" s="1911"/>
      <c r="BA28" s="1911"/>
      <c r="BB28" s="1911"/>
      <c r="BC28" s="1911"/>
      <c r="BD28" s="1911"/>
      <c r="BE28" s="1911"/>
      <c r="BF28" s="1911" t="s">
        <v>1115</v>
      </c>
      <c r="BG28" s="1911"/>
      <c r="BH28" s="1911"/>
      <c r="BI28" s="1911"/>
      <c r="BJ28" s="1911"/>
      <c r="BK28" s="1911"/>
      <c r="BL28" s="1912"/>
      <c r="BM28" s="1913"/>
      <c r="BN28" s="1791"/>
    </row>
    <row r="29" spans="1:66" ht="27" customHeight="1">
      <c r="A29" s="1946" t="s">
        <v>439</v>
      </c>
      <c r="B29" s="1947"/>
      <c r="C29" s="1947"/>
      <c r="D29" s="1947"/>
      <c r="E29" s="1947"/>
      <c r="F29" s="1947"/>
      <c r="G29" s="1947"/>
      <c r="H29" s="1947"/>
      <c r="I29" s="1947"/>
      <c r="J29" s="1947"/>
      <c r="K29" s="1947"/>
      <c r="L29" s="1947"/>
      <c r="M29" s="1947"/>
      <c r="N29" s="1947"/>
      <c r="O29" s="1947"/>
      <c r="P29" s="1947"/>
      <c r="Q29" s="1947"/>
      <c r="R29" s="1947"/>
      <c r="S29" s="1947"/>
      <c r="T29" s="1947"/>
      <c r="U29" s="1947"/>
      <c r="V29" s="1947"/>
      <c r="W29" s="1947"/>
      <c r="X29" s="1947"/>
      <c r="Y29" s="1947"/>
      <c r="Z29" s="1947"/>
      <c r="AA29" s="1947"/>
      <c r="AB29" s="1947"/>
      <c r="AC29" s="1947"/>
      <c r="AD29" s="1947"/>
      <c r="AE29" s="1947"/>
      <c r="AF29" s="1947"/>
      <c r="AG29" s="1948" t="s">
        <v>1517</v>
      </c>
      <c r="AH29" s="1935"/>
      <c r="AI29" s="1936"/>
      <c r="AJ29" s="1936"/>
      <c r="AK29" s="1936"/>
      <c r="AL29" s="1936"/>
      <c r="AM29" s="1936"/>
      <c r="AN29" s="1936"/>
      <c r="AO29" s="1937"/>
      <c r="AP29" s="1938"/>
      <c r="AQ29" s="1939"/>
      <c r="AR29" s="1939"/>
      <c r="AS29" s="1939"/>
      <c r="AT29" s="1939"/>
      <c r="AU29" s="1939"/>
      <c r="AV29" s="1939"/>
      <c r="AW29" s="1940"/>
      <c r="AX29" s="1911"/>
      <c r="AY29" s="1911"/>
      <c r="AZ29" s="1911"/>
      <c r="BA29" s="1911"/>
      <c r="BB29" s="1911"/>
      <c r="BC29" s="1911"/>
      <c r="BD29" s="1911"/>
      <c r="BE29" s="1911"/>
      <c r="BF29" s="1911" t="s">
        <v>1115</v>
      </c>
      <c r="BG29" s="1911"/>
      <c r="BH29" s="1911"/>
      <c r="BI29" s="1911"/>
      <c r="BJ29" s="1911"/>
      <c r="BK29" s="1911"/>
      <c r="BL29" s="1912"/>
      <c r="BM29" s="1913"/>
      <c r="BN29" s="1791"/>
    </row>
    <row r="30" spans="1:66" ht="16.5" customHeight="1">
      <c r="A30" s="1946" t="s">
        <v>440</v>
      </c>
      <c r="B30" s="1947"/>
      <c r="C30" s="1947"/>
      <c r="D30" s="1947"/>
      <c r="E30" s="1947"/>
      <c r="F30" s="1947"/>
      <c r="G30" s="1947"/>
      <c r="H30" s="1947"/>
      <c r="I30" s="1947"/>
      <c r="J30" s="1947"/>
      <c r="K30" s="1947"/>
      <c r="L30" s="1947"/>
      <c r="M30" s="1947"/>
      <c r="N30" s="1947"/>
      <c r="O30" s="1947"/>
      <c r="P30" s="1947"/>
      <c r="Q30" s="1947"/>
      <c r="R30" s="1947"/>
      <c r="S30" s="1947"/>
      <c r="T30" s="1947"/>
      <c r="U30" s="1947"/>
      <c r="V30" s="1947"/>
      <c r="W30" s="1947"/>
      <c r="X30" s="1947"/>
      <c r="Y30" s="1947"/>
      <c r="Z30" s="1947"/>
      <c r="AA30" s="1947"/>
      <c r="AB30" s="1947"/>
      <c r="AC30" s="1947"/>
      <c r="AD30" s="1947"/>
      <c r="AE30" s="1947"/>
      <c r="AF30" s="1947"/>
      <c r="AG30" s="1948" t="s">
        <v>1519</v>
      </c>
      <c r="AH30" s="1935"/>
      <c r="AI30" s="1936"/>
      <c r="AJ30" s="1936"/>
      <c r="AK30" s="1936"/>
      <c r="AL30" s="1936"/>
      <c r="AM30" s="1936"/>
      <c r="AN30" s="1936"/>
      <c r="AO30" s="1937"/>
      <c r="AP30" s="1938"/>
      <c r="AQ30" s="1939"/>
      <c r="AR30" s="1939"/>
      <c r="AS30" s="1939"/>
      <c r="AT30" s="1939"/>
      <c r="AU30" s="1939"/>
      <c r="AV30" s="1939"/>
      <c r="AW30" s="1940"/>
      <c r="AX30" s="1911"/>
      <c r="AY30" s="1911"/>
      <c r="AZ30" s="1911"/>
      <c r="BA30" s="1911"/>
      <c r="BB30" s="1911"/>
      <c r="BC30" s="1911"/>
      <c r="BD30" s="1911"/>
      <c r="BE30" s="1911"/>
      <c r="BF30" s="1911" t="s">
        <v>1115</v>
      </c>
      <c r="BG30" s="1911"/>
      <c r="BH30" s="1911"/>
      <c r="BI30" s="1911"/>
      <c r="BJ30" s="1911"/>
      <c r="BK30" s="1911"/>
      <c r="BL30" s="1912"/>
      <c r="BM30" s="1913"/>
      <c r="BN30" s="1791"/>
    </row>
    <row r="31" spans="1:66" ht="18.75" customHeight="1">
      <c r="A31" s="1949" t="s">
        <v>441</v>
      </c>
      <c r="B31" s="1950"/>
      <c r="C31" s="1950"/>
      <c r="D31" s="1950"/>
      <c r="E31" s="1950"/>
      <c r="F31" s="1950"/>
      <c r="G31" s="1950"/>
      <c r="H31" s="1950"/>
      <c r="I31" s="1950"/>
      <c r="J31" s="1950"/>
      <c r="K31" s="1950"/>
      <c r="L31" s="1950"/>
      <c r="M31" s="1950"/>
      <c r="N31" s="1950"/>
      <c r="O31" s="1950"/>
      <c r="P31" s="1950"/>
      <c r="Q31" s="1950"/>
      <c r="R31" s="1950"/>
      <c r="S31" s="1950"/>
      <c r="T31" s="1950"/>
      <c r="U31" s="1950"/>
      <c r="V31" s="1950"/>
      <c r="W31" s="1950"/>
      <c r="X31" s="1950"/>
      <c r="Y31" s="1950"/>
      <c r="Z31" s="1950"/>
      <c r="AA31" s="1950"/>
      <c r="AB31" s="1950"/>
      <c r="AC31" s="1950"/>
      <c r="AD31" s="1950"/>
      <c r="AE31" s="1950"/>
      <c r="AF31" s="1950"/>
      <c r="AG31" s="1948" t="s">
        <v>1521</v>
      </c>
      <c r="AH31" s="1935"/>
      <c r="AI31" s="1936"/>
      <c r="AJ31" s="1936"/>
      <c r="AK31" s="1936"/>
      <c r="AL31" s="1936"/>
      <c r="AM31" s="1936"/>
      <c r="AN31" s="1936"/>
      <c r="AO31" s="1937"/>
      <c r="AP31" s="1938"/>
      <c r="AQ31" s="1939"/>
      <c r="AR31" s="1939"/>
      <c r="AS31" s="1939"/>
      <c r="AT31" s="1939"/>
      <c r="AU31" s="1939"/>
      <c r="AV31" s="1939"/>
      <c r="AW31" s="1940"/>
      <c r="AX31" s="1911"/>
      <c r="AY31" s="1911"/>
      <c r="AZ31" s="1911"/>
      <c r="BA31" s="1911"/>
      <c r="BB31" s="1911"/>
      <c r="BC31" s="1911"/>
      <c r="BD31" s="1911"/>
      <c r="BE31" s="1911"/>
      <c r="BF31" s="1911" t="s">
        <v>1115</v>
      </c>
      <c r="BG31" s="1911"/>
      <c r="BH31" s="1911"/>
      <c r="BI31" s="1911"/>
      <c r="BJ31" s="1911"/>
      <c r="BK31" s="1911"/>
      <c r="BL31" s="1912"/>
      <c r="BM31" s="1913"/>
      <c r="BN31" s="1791"/>
    </row>
    <row r="32" spans="1:66" ht="18.75" customHeight="1">
      <c r="A32" s="1949" t="s">
        <v>442</v>
      </c>
      <c r="B32" s="1950"/>
      <c r="C32" s="1950"/>
      <c r="D32" s="1950"/>
      <c r="E32" s="1950"/>
      <c r="F32" s="1950"/>
      <c r="G32" s="1950"/>
      <c r="H32" s="1950"/>
      <c r="I32" s="1950"/>
      <c r="J32" s="1950"/>
      <c r="K32" s="1950"/>
      <c r="L32" s="1950"/>
      <c r="M32" s="1950"/>
      <c r="N32" s="1950"/>
      <c r="O32" s="1950"/>
      <c r="P32" s="1950"/>
      <c r="Q32" s="1950"/>
      <c r="R32" s="1950"/>
      <c r="S32" s="1950"/>
      <c r="T32" s="1950"/>
      <c r="U32" s="1950"/>
      <c r="V32" s="1950"/>
      <c r="W32" s="1950"/>
      <c r="X32" s="1950"/>
      <c r="Y32" s="1950"/>
      <c r="Z32" s="1950"/>
      <c r="AA32" s="1950"/>
      <c r="AB32" s="1950"/>
      <c r="AC32" s="1950"/>
      <c r="AD32" s="1950"/>
      <c r="AE32" s="1950"/>
      <c r="AF32" s="1950"/>
      <c r="AG32" s="1948" t="s">
        <v>1581</v>
      </c>
      <c r="AH32" s="1935"/>
      <c r="AI32" s="1936"/>
      <c r="AJ32" s="1936"/>
      <c r="AK32" s="1936"/>
      <c r="AL32" s="1936"/>
      <c r="AM32" s="1936"/>
      <c r="AN32" s="1936"/>
      <c r="AO32" s="1937"/>
      <c r="AP32" s="1938"/>
      <c r="AQ32" s="1939"/>
      <c r="AR32" s="1939"/>
      <c r="AS32" s="1939"/>
      <c r="AT32" s="1939"/>
      <c r="AU32" s="1939"/>
      <c r="AV32" s="1939"/>
      <c r="AW32" s="1940"/>
      <c r="AX32" s="1911"/>
      <c r="AY32" s="1911"/>
      <c r="AZ32" s="1911"/>
      <c r="BA32" s="1911"/>
      <c r="BB32" s="1911"/>
      <c r="BC32" s="1911"/>
      <c r="BD32" s="1911"/>
      <c r="BE32" s="1911"/>
      <c r="BF32" s="1911" t="s">
        <v>1115</v>
      </c>
      <c r="BG32" s="1911"/>
      <c r="BH32" s="1911"/>
      <c r="BI32" s="1911"/>
      <c r="BJ32" s="1911"/>
      <c r="BK32" s="1911"/>
      <c r="BL32" s="1912"/>
      <c r="BM32" s="1913"/>
      <c r="BN32" s="1791"/>
    </row>
    <row r="33" spans="1:66" ht="18.75" customHeight="1">
      <c r="A33" s="1949" t="s">
        <v>443</v>
      </c>
      <c r="B33" s="1950"/>
      <c r="C33" s="1950"/>
      <c r="D33" s="1950"/>
      <c r="E33" s="1950"/>
      <c r="F33" s="1950"/>
      <c r="G33" s="1950"/>
      <c r="H33" s="1950"/>
      <c r="I33" s="1950"/>
      <c r="J33" s="1950"/>
      <c r="K33" s="1950"/>
      <c r="L33" s="1950"/>
      <c r="M33" s="1950"/>
      <c r="N33" s="1950"/>
      <c r="O33" s="1950"/>
      <c r="P33" s="1950"/>
      <c r="Q33" s="1950"/>
      <c r="R33" s="1950"/>
      <c r="S33" s="1950"/>
      <c r="T33" s="1950"/>
      <c r="U33" s="1950"/>
      <c r="V33" s="1950"/>
      <c r="W33" s="1950"/>
      <c r="X33" s="1950"/>
      <c r="Y33" s="1950"/>
      <c r="Z33" s="1950"/>
      <c r="AA33" s="1950"/>
      <c r="AB33" s="1950"/>
      <c r="AC33" s="1950"/>
      <c r="AD33" s="1950"/>
      <c r="AE33" s="1950"/>
      <c r="AF33" s="1950"/>
      <c r="AG33" s="1948" t="s">
        <v>1583</v>
      </c>
      <c r="AH33" s="1904">
        <v>98000</v>
      </c>
      <c r="AI33" s="1905"/>
      <c r="AJ33" s="1905"/>
      <c r="AK33" s="1905"/>
      <c r="AL33" s="1905"/>
      <c r="AM33" s="1905"/>
      <c r="AN33" s="1905"/>
      <c r="AO33" s="1906"/>
      <c r="AP33" s="1907"/>
      <c r="AQ33" s="1908"/>
      <c r="AR33" s="1908"/>
      <c r="AS33" s="1908"/>
      <c r="AT33" s="1908"/>
      <c r="AU33" s="1908"/>
      <c r="AV33" s="1908"/>
      <c r="AW33" s="1909"/>
      <c r="AX33" s="1911"/>
      <c r="AY33" s="1911"/>
      <c r="AZ33" s="1911"/>
      <c r="BA33" s="1911"/>
      <c r="BB33" s="1911"/>
      <c r="BC33" s="1911"/>
      <c r="BD33" s="1911"/>
      <c r="BE33" s="1911"/>
      <c r="BF33" s="1911" t="s">
        <v>1115</v>
      </c>
      <c r="BG33" s="1911"/>
      <c r="BH33" s="1911"/>
      <c r="BI33" s="1911"/>
      <c r="BJ33" s="1911"/>
      <c r="BK33" s="1911"/>
      <c r="BL33" s="1912"/>
      <c r="BM33" s="1913"/>
      <c r="BN33" s="1791"/>
    </row>
    <row r="34" spans="1:66" ht="18.75" customHeight="1">
      <c r="A34" s="1949" t="s">
        <v>444</v>
      </c>
      <c r="B34" s="1950"/>
      <c r="C34" s="1950"/>
      <c r="D34" s="1950"/>
      <c r="E34" s="1950"/>
      <c r="F34" s="1950"/>
      <c r="G34" s="1950"/>
      <c r="H34" s="1950"/>
      <c r="I34" s="1950"/>
      <c r="J34" s="1950"/>
      <c r="K34" s="1950"/>
      <c r="L34" s="1950"/>
      <c r="M34" s="1950"/>
      <c r="N34" s="1950"/>
      <c r="O34" s="1950"/>
      <c r="P34" s="1950"/>
      <c r="Q34" s="1950"/>
      <c r="R34" s="1950"/>
      <c r="S34" s="1950"/>
      <c r="T34" s="1950"/>
      <c r="U34" s="1950"/>
      <c r="V34" s="1950"/>
      <c r="W34" s="1950"/>
      <c r="X34" s="1950"/>
      <c r="Y34" s="1950"/>
      <c r="Z34" s="1950"/>
      <c r="AA34" s="1950"/>
      <c r="AB34" s="1950"/>
      <c r="AC34" s="1950"/>
      <c r="AD34" s="1950"/>
      <c r="AE34" s="1950"/>
      <c r="AF34" s="1950"/>
      <c r="AG34" s="1948" t="s">
        <v>1585</v>
      </c>
      <c r="AH34" s="1935"/>
      <c r="AI34" s="1936"/>
      <c r="AJ34" s="1936"/>
      <c r="AK34" s="1936"/>
      <c r="AL34" s="1936"/>
      <c r="AM34" s="1936"/>
      <c r="AN34" s="1936"/>
      <c r="AO34" s="1937"/>
      <c r="AP34" s="1938"/>
      <c r="AQ34" s="1939"/>
      <c r="AR34" s="1939"/>
      <c r="AS34" s="1939"/>
      <c r="AT34" s="1939"/>
      <c r="AU34" s="1939"/>
      <c r="AV34" s="1939"/>
      <c r="AW34" s="1940"/>
      <c r="AX34" s="1911"/>
      <c r="AY34" s="1911"/>
      <c r="AZ34" s="1911"/>
      <c r="BA34" s="1911"/>
      <c r="BB34" s="1911"/>
      <c r="BC34" s="1911"/>
      <c r="BD34" s="1911"/>
      <c r="BE34" s="1911"/>
      <c r="BF34" s="1911" t="s">
        <v>1115</v>
      </c>
      <c r="BG34" s="1911"/>
      <c r="BH34" s="1911"/>
      <c r="BI34" s="1911"/>
      <c r="BJ34" s="1911"/>
      <c r="BK34" s="1911"/>
      <c r="BL34" s="1912"/>
      <c r="BM34" s="1913"/>
      <c r="BN34" s="1791"/>
    </row>
    <row r="35" spans="1:66" ht="18.75" customHeight="1">
      <c r="A35" s="1949" t="s">
        <v>445</v>
      </c>
      <c r="B35" s="1950"/>
      <c r="C35" s="1950"/>
      <c r="D35" s="1950"/>
      <c r="E35" s="1950"/>
      <c r="F35" s="1950"/>
      <c r="G35" s="1950"/>
      <c r="H35" s="1950"/>
      <c r="I35" s="1950"/>
      <c r="J35" s="1950"/>
      <c r="K35" s="1950"/>
      <c r="L35" s="1950"/>
      <c r="M35" s="1950"/>
      <c r="N35" s="1950"/>
      <c r="O35" s="1950"/>
      <c r="P35" s="1950"/>
      <c r="Q35" s="1950"/>
      <c r="R35" s="1950"/>
      <c r="S35" s="1950"/>
      <c r="T35" s="1950"/>
      <c r="U35" s="1950"/>
      <c r="V35" s="1950"/>
      <c r="W35" s="1950"/>
      <c r="X35" s="1950"/>
      <c r="Y35" s="1950"/>
      <c r="Z35" s="1950"/>
      <c r="AA35" s="1950"/>
      <c r="AB35" s="1950"/>
      <c r="AC35" s="1950"/>
      <c r="AD35" s="1950"/>
      <c r="AE35" s="1950"/>
      <c r="AF35" s="1950"/>
      <c r="AG35" s="1948" t="s">
        <v>1587</v>
      </c>
      <c r="AH35" s="1935"/>
      <c r="AI35" s="1936"/>
      <c r="AJ35" s="1936"/>
      <c r="AK35" s="1936"/>
      <c r="AL35" s="1936"/>
      <c r="AM35" s="1936"/>
      <c r="AN35" s="1936"/>
      <c r="AO35" s="1937"/>
      <c r="AP35" s="1938"/>
      <c r="AQ35" s="1939"/>
      <c r="AR35" s="1939"/>
      <c r="AS35" s="1939"/>
      <c r="AT35" s="1939"/>
      <c r="AU35" s="1939"/>
      <c r="AV35" s="1939"/>
      <c r="AW35" s="1940"/>
      <c r="AX35" s="1911"/>
      <c r="AY35" s="1911"/>
      <c r="AZ35" s="1911"/>
      <c r="BA35" s="1911"/>
      <c r="BB35" s="1911"/>
      <c r="BC35" s="1911"/>
      <c r="BD35" s="1911"/>
      <c r="BE35" s="1911"/>
      <c r="BF35" s="1911" t="s">
        <v>1115</v>
      </c>
      <c r="BG35" s="1911"/>
      <c r="BH35" s="1911"/>
      <c r="BI35" s="1911"/>
      <c r="BJ35" s="1911"/>
      <c r="BK35" s="1911"/>
      <c r="BL35" s="1912"/>
      <c r="BM35" s="1913"/>
      <c r="BN35" s="1791"/>
    </row>
    <row r="36" spans="1:66" ht="18.75" customHeight="1">
      <c r="A36" s="1943" t="s">
        <v>446</v>
      </c>
      <c r="B36" s="1944"/>
      <c r="C36" s="1944"/>
      <c r="D36" s="1944"/>
      <c r="E36" s="1944"/>
      <c r="F36" s="1944"/>
      <c r="G36" s="1944"/>
      <c r="H36" s="1944"/>
      <c r="I36" s="1944"/>
      <c r="J36" s="1944"/>
      <c r="K36" s="1944"/>
      <c r="L36" s="1944"/>
      <c r="M36" s="1944"/>
      <c r="N36" s="1944"/>
      <c r="O36" s="1944"/>
      <c r="P36" s="1944"/>
      <c r="Q36" s="1944"/>
      <c r="R36" s="1944"/>
      <c r="S36" s="1944"/>
      <c r="T36" s="1944"/>
      <c r="U36" s="1944"/>
      <c r="V36" s="1944"/>
      <c r="W36" s="1944"/>
      <c r="X36" s="1951" t="s">
        <v>447</v>
      </c>
      <c r="Y36" s="1951"/>
      <c r="Z36" s="1951"/>
      <c r="AA36" s="1951"/>
      <c r="AB36" s="1951"/>
      <c r="AC36" s="1951"/>
      <c r="AD36" s="1951"/>
      <c r="AE36" s="1951"/>
      <c r="AF36" s="1952"/>
      <c r="AG36" s="1934" t="s">
        <v>1589</v>
      </c>
      <c r="AH36" s="1935">
        <f>SUM(AH27:AO35)</f>
        <v>128000</v>
      </c>
      <c r="AI36" s="1936"/>
      <c r="AJ36" s="1936"/>
      <c r="AK36" s="1936"/>
      <c r="AL36" s="1936"/>
      <c r="AM36" s="1936"/>
      <c r="AN36" s="1936"/>
      <c r="AO36" s="1937"/>
      <c r="AP36" s="1938"/>
      <c r="AQ36" s="1939"/>
      <c r="AR36" s="1939"/>
      <c r="AS36" s="1939"/>
      <c r="AT36" s="1939"/>
      <c r="AU36" s="1939"/>
      <c r="AV36" s="1939"/>
      <c r="AW36" s="1940"/>
      <c r="AX36" s="1911"/>
      <c r="AY36" s="1911"/>
      <c r="AZ36" s="1911"/>
      <c r="BA36" s="1911"/>
      <c r="BB36" s="1911"/>
      <c r="BC36" s="1911"/>
      <c r="BD36" s="1911"/>
      <c r="BE36" s="1911"/>
      <c r="BF36" s="1911" t="s">
        <v>1115</v>
      </c>
      <c r="BG36" s="1911"/>
      <c r="BH36" s="1911"/>
      <c r="BI36" s="1911"/>
      <c r="BJ36" s="1911"/>
      <c r="BK36" s="1911"/>
      <c r="BL36" s="1912"/>
      <c r="BM36" s="1913"/>
      <c r="BN36" s="1791"/>
    </row>
    <row r="37" spans="1:66" ht="18.75" customHeight="1">
      <c r="A37" s="1949" t="s">
        <v>448</v>
      </c>
      <c r="B37" s="1950"/>
      <c r="C37" s="1950"/>
      <c r="D37" s="1950"/>
      <c r="E37" s="1950"/>
      <c r="F37" s="1950"/>
      <c r="G37" s="1950"/>
      <c r="H37" s="1950"/>
      <c r="I37" s="1950"/>
      <c r="J37" s="1950"/>
      <c r="K37" s="1950"/>
      <c r="L37" s="1950"/>
      <c r="M37" s="1950"/>
      <c r="N37" s="1950"/>
      <c r="O37" s="1950"/>
      <c r="P37" s="1950"/>
      <c r="Q37" s="1950"/>
      <c r="R37" s="1950"/>
      <c r="S37" s="1950"/>
      <c r="T37" s="1950"/>
      <c r="U37" s="1950"/>
      <c r="V37" s="1950"/>
      <c r="W37" s="1950"/>
      <c r="X37" s="1950"/>
      <c r="Y37" s="1950"/>
      <c r="Z37" s="1950"/>
      <c r="AA37" s="1950"/>
      <c r="AB37" s="1950"/>
      <c r="AC37" s="1950"/>
      <c r="AD37" s="1950"/>
      <c r="AE37" s="1950"/>
      <c r="AF37" s="1950"/>
      <c r="AG37" s="1903" t="s">
        <v>1591</v>
      </c>
      <c r="AH37" s="1935"/>
      <c r="AI37" s="1936"/>
      <c r="AJ37" s="1936"/>
      <c r="AK37" s="1936"/>
      <c r="AL37" s="1936"/>
      <c r="AM37" s="1936"/>
      <c r="AN37" s="1936"/>
      <c r="AO37" s="1937"/>
      <c r="AP37" s="1938"/>
      <c r="AQ37" s="1939"/>
      <c r="AR37" s="1939"/>
      <c r="AS37" s="1939"/>
      <c r="AT37" s="1939"/>
      <c r="AU37" s="1939"/>
      <c r="AV37" s="1939"/>
      <c r="AW37" s="1940"/>
      <c r="AX37" s="1911"/>
      <c r="AY37" s="1911"/>
      <c r="AZ37" s="1911"/>
      <c r="BA37" s="1911"/>
      <c r="BB37" s="1911"/>
      <c r="BC37" s="1911"/>
      <c r="BD37" s="1911"/>
      <c r="BE37" s="1911"/>
      <c r="BF37" s="1911" t="s">
        <v>1115</v>
      </c>
      <c r="BG37" s="1911"/>
      <c r="BH37" s="1911"/>
      <c r="BI37" s="1911"/>
      <c r="BJ37" s="1911"/>
      <c r="BK37" s="1911"/>
      <c r="BL37" s="1912"/>
      <c r="BM37" s="1913"/>
      <c r="BN37" s="1791"/>
    </row>
    <row r="38" spans="1:66" ht="18.75" customHeight="1">
      <c r="A38" s="1943" t="s">
        <v>449</v>
      </c>
      <c r="B38" s="1944"/>
      <c r="C38" s="1944"/>
      <c r="D38" s="1944"/>
      <c r="E38" s="1944"/>
      <c r="F38" s="1944"/>
      <c r="G38" s="1944"/>
      <c r="H38" s="1944"/>
      <c r="I38" s="1944"/>
      <c r="J38" s="1944"/>
      <c r="K38" s="1944"/>
      <c r="L38" s="1944"/>
      <c r="M38" s="1944"/>
      <c r="N38" s="1944"/>
      <c r="O38" s="1944"/>
      <c r="P38" s="1944"/>
      <c r="Q38" s="1944"/>
      <c r="R38" s="1944"/>
      <c r="S38" s="1944"/>
      <c r="T38" s="1944"/>
      <c r="U38" s="1944"/>
      <c r="V38" s="1944"/>
      <c r="W38" s="1944"/>
      <c r="X38" s="1951" t="s">
        <v>450</v>
      </c>
      <c r="Y38" s="1951"/>
      <c r="Z38" s="1951"/>
      <c r="AA38" s="1951"/>
      <c r="AB38" s="1951"/>
      <c r="AC38" s="1951"/>
      <c r="AD38" s="1951"/>
      <c r="AE38" s="1951"/>
      <c r="AF38" s="1952"/>
      <c r="AG38" s="1934" t="s">
        <v>1594</v>
      </c>
      <c r="AH38" s="1935">
        <f>SUM(AH36:AO37)</f>
        <v>128000</v>
      </c>
      <c r="AI38" s="1936"/>
      <c r="AJ38" s="1936"/>
      <c r="AK38" s="1936"/>
      <c r="AL38" s="1936"/>
      <c r="AM38" s="1936"/>
      <c r="AN38" s="1936"/>
      <c r="AO38" s="1937"/>
      <c r="AP38" s="1938"/>
      <c r="AQ38" s="1939"/>
      <c r="AR38" s="1939"/>
      <c r="AS38" s="1939"/>
      <c r="AT38" s="1939"/>
      <c r="AU38" s="1939"/>
      <c r="AV38" s="1939"/>
      <c r="AW38" s="1940"/>
      <c r="AX38" s="1911"/>
      <c r="AY38" s="1911"/>
      <c r="AZ38" s="1911"/>
      <c r="BA38" s="1911"/>
      <c r="BB38" s="1911"/>
      <c r="BC38" s="1911"/>
      <c r="BD38" s="1911"/>
      <c r="BE38" s="1911"/>
      <c r="BF38" s="1911" t="s">
        <v>1115</v>
      </c>
      <c r="BG38" s="1911"/>
      <c r="BH38" s="1911"/>
      <c r="BI38" s="1911"/>
      <c r="BJ38" s="1911"/>
      <c r="BK38" s="1911"/>
      <c r="BL38" s="1912"/>
      <c r="BM38" s="1913"/>
      <c r="BN38" s="1791"/>
    </row>
    <row r="39" spans="1:66" ht="18.75" customHeight="1">
      <c r="A39" s="1949" t="s">
        <v>451</v>
      </c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03" t="s">
        <v>1596</v>
      </c>
      <c r="AH39" s="1935"/>
      <c r="AI39" s="1936"/>
      <c r="AJ39" s="1936"/>
      <c r="AK39" s="1936"/>
      <c r="AL39" s="1936"/>
      <c r="AM39" s="1936"/>
      <c r="AN39" s="1936"/>
      <c r="AO39" s="1937"/>
      <c r="AP39" s="1938"/>
      <c r="AQ39" s="1939"/>
      <c r="AR39" s="1939"/>
      <c r="AS39" s="1939"/>
      <c r="AT39" s="1939"/>
      <c r="AU39" s="1939"/>
      <c r="AV39" s="1939"/>
      <c r="AW39" s="1940"/>
      <c r="AX39" s="1911"/>
      <c r="AY39" s="1911"/>
      <c r="AZ39" s="1911"/>
      <c r="BA39" s="1911"/>
      <c r="BB39" s="1911"/>
      <c r="BC39" s="1911"/>
      <c r="BD39" s="1911"/>
      <c r="BE39" s="1911"/>
      <c r="BF39" s="1911" t="s">
        <v>1115</v>
      </c>
      <c r="BG39" s="1911"/>
      <c r="BH39" s="1911"/>
      <c r="BI39" s="1911"/>
      <c r="BJ39" s="1911"/>
      <c r="BK39" s="1911"/>
      <c r="BL39" s="1912"/>
      <c r="BM39" s="1913"/>
      <c r="BN39" s="1791"/>
    </row>
    <row r="40" spans="1:66" ht="18.75" customHeight="1">
      <c r="A40" s="1949" t="s">
        <v>452</v>
      </c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03" t="s">
        <v>1598</v>
      </c>
      <c r="AH40" s="1935"/>
      <c r="AI40" s="1936"/>
      <c r="AJ40" s="1936"/>
      <c r="AK40" s="1936"/>
      <c r="AL40" s="1936"/>
      <c r="AM40" s="1936"/>
      <c r="AN40" s="1936"/>
      <c r="AO40" s="1937"/>
      <c r="AP40" s="1938"/>
      <c r="AQ40" s="1939"/>
      <c r="AR40" s="1939"/>
      <c r="AS40" s="1939"/>
      <c r="AT40" s="1939"/>
      <c r="AU40" s="1939"/>
      <c r="AV40" s="1939"/>
      <c r="AW40" s="1940"/>
      <c r="AX40" s="1911"/>
      <c r="AY40" s="1911"/>
      <c r="AZ40" s="1911"/>
      <c r="BA40" s="1911"/>
      <c r="BB40" s="1911"/>
      <c r="BC40" s="1911"/>
      <c r="BD40" s="1911"/>
      <c r="BE40" s="1911"/>
      <c r="BF40" s="1911" t="s">
        <v>1115</v>
      </c>
      <c r="BG40" s="1911"/>
      <c r="BH40" s="1911"/>
      <c r="BI40" s="1911"/>
      <c r="BJ40" s="1911"/>
      <c r="BK40" s="1911"/>
      <c r="BL40" s="1912"/>
      <c r="BM40" s="1913"/>
      <c r="BN40" s="1791"/>
    </row>
    <row r="41" spans="1:66" ht="18.75" customHeight="1">
      <c r="A41" s="1949" t="s">
        <v>453</v>
      </c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03" t="s">
        <v>1600</v>
      </c>
      <c r="AH41" s="1935"/>
      <c r="AI41" s="1936"/>
      <c r="AJ41" s="1936"/>
      <c r="AK41" s="1936"/>
      <c r="AL41" s="1936"/>
      <c r="AM41" s="1936"/>
      <c r="AN41" s="1936"/>
      <c r="AO41" s="1937"/>
      <c r="AP41" s="1938"/>
      <c r="AQ41" s="1939"/>
      <c r="AR41" s="1939"/>
      <c r="AS41" s="1939"/>
      <c r="AT41" s="1939"/>
      <c r="AU41" s="1939"/>
      <c r="AV41" s="1939"/>
      <c r="AW41" s="1940"/>
      <c r="AX41" s="1911"/>
      <c r="AY41" s="1911"/>
      <c r="AZ41" s="1911"/>
      <c r="BA41" s="1911"/>
      <c r="BB41" s="1911"/>
      <c r="BC41" s="1911"/>
      <c r="BD41" s="1911"/>
      <c r="BE41" s="1911"/>
      <c r="BF41" s="1911" t="s">
        <v>1115</v>
      </c>
      <c r="BG41" s="1911"/>
      <c r="BH41" s="1911"/>
      <c r="BI41" s="1911"/>
      <c r="BJ41" s="1911"/>
      <c r="BK41" s="1911"/>
      <c r="BL41" s="1912"/>
      <c r="BM41" s="1913"/>
      <c r="BN41" s="1791"/>
    </row>
    <row r="42" spans="1:66" ht="18.75" customHeight="1">
      <c r="A42" s="1949" t="s">
        <v>454</v>
      </c>
      <c r="B42" s="1950"/>
      <c r="C42" s="1950"/>
      <c r="D42" s="1950"/>
      <c r="E42" s="1950"/>
      <c r="F42" s="1950"/>
      <c r="G42" s="1950"/>
      <c r="H42" s="1950"/>
      <c r="I42" s="1950"/>
      <c r="J42" s="1950"/>
      <c r="K42" s="1950"/>
      <c r="L42" s="1950"/>
      <c r="M42" s="1950"/>
      <c r="N42" s="1950"/>
      <c r="O42" s="1950"/>
      <c r="P42" s="1950"/>
      <c r="Q42" s="1950"/>
      <c r="R42" s="1950"/>
      <c r="S42" s="1950"/>
      <c r="T42" s="1950"/>
      <c r="U42" s="1950"/>
      <c r="V42" s="1950"/>
      <c r="W42" s="1950"/>
      <c r="X42" s="1950"/>
      <c r="Y42" s="1950"/>
      <c r="Z42" s="1950"/>
      <c r="AA42" s="1950"/>
      <c r="AB42" s="1950"/>
      <c r="AC42" s="1950"/>
      <c r="AD42" s="1950"/>
      <c r="AE42" s="1950"/>
      <c r="AF42" s="1950"/>
      <c r="AG42" s="1903" t="s">
        <v>1602</v>
      </c>
      <c r="AH42" s="1935"/>
      <c r="AI42" s="1936"/>
      <c r="AJ42" s="1936"/>
      <c r="AK42" s="1936"/>
      <c r="AL42" s="1936"/>
      <c r="AM42" s="1936"/>
      <c r="AN42" s="1936"/>
      <c r="AO42" s="1937"/>
      <c r="AP42" s="1938"/>
      <c r="AQ42" s="1939"/>
      <c r="AR42" s="1939"/>
      <c r="AS42" s="1939"/>
      <c r="AT42" s="1939"/>
      <c r="AU42" s="1939"/>
      <c r="AV42" s="1939"/>
      <c r="AW42" s="1940"/>
      <c r="AX42" s="1911"/>
      <c r="AY42" s="1911"/>
      <c r="AZ42" s="1911"/>
      <c r="BA42" s="1911"/>
      <c r="BB42" s="1911"/>
      <c r="BC42" s="1911"/>
      <c r="BD42" s="1911"/>
      <c r="BE42" s="1911"/>
      <c r="BF42" s="1911" t="s">
        <v>1115</v>
      </c>
      <c r="BG42" s="1911"/>
      <c r="BH42" s="1911"/>
      <c r="BI42" s="1911"/>
      <c r="BJ42" s="1911"/>
      <c r="BK42" s="1911"/>
      <c r="BL42" s="1912"/>
      <c r="BM42" s="1913"/>
      <c r="BN42" s="1791"/>
    </row>
    <row r="43" spans="1:66" ht="27" customHeight="1">
      <c r="A43" s="1949" t="s">
        <v>455</v>
      </c>
      <c r="B43" s="1950"/>
      <c r="C43" s="1950"/>
      <c r="D43" s="1950"/>
      <c r="E43" s="1950"/>
      <c r="F43" s="1950"/>
      <c r="G43" s="1950"/>
      <c r="H43" s="1950"/>
      <c r="I43" s="1950"/>
      <c r="J43" s="1950"/>
      <c r="K43" s="1950"/>
      <c r="L43" s="1950"/>
      <c r="M43" s="1950"/>
      <c r="N43" s="1950"/>
      <c r="O43" s="1950"/>
      <c r="P43" s="1950"/>
      <c r="Q43" s="1950"/>
      <c r="R43" s="1950"/>
      <c r="S43" s="1950"/>
      <c r="T43" s="1950"/>
      <c r="U43" s="1950"/>
      <c r="V43" s="1950"/>
      <c r="W43" s="1950"/>
      <c r="X43" s="1950"/>
      <c r="Y43" s="1950"/>
      <c r="Z43" s="1950"/>
      <c r="AA43" s="1950"/>
      <c r="AB43" s="1950"/>
      <c r="AC43" s="1950"/>
      <c r="AD43" s="1950"/>
      <c r="AE43" s="1950"/>
      <c r="AF43" s="1950"/>
      <c r="AG43" s="1903" t="s">
        <v>1604</v>
      </c>
      <c r="AH43" s="1935"/>
      <c r="AI43" s="1936"/>
      <c r="AJ43" s="1936"/>
      <c r="AK43" s="1936"/>
      <c r="AL43" s="1936"/>
      <c r="AM43" s="1936"/>
      <c r="AN43" s="1936"/>
      <c r="AO43" s="1937"/>
      <c r="AP43" s="1938"/>
      <c r="AQ43" s="1939"/>
      <c r="AR43" s="1939"/>
      <c r="AS43" s="1939"/>
      <c r="AT43" s="1939"/>
      <c r="AU43" s="1939"/>
      <c r="AV43" s="1939"/>
      <c r="AW43" s="1940"/>
      <c r="AX43" s="1911"/>
      <c r="AY43" s="1911"/>
      <c r="AZ43" s="1911"/>
      <c r="BA43" s="1911"/>
      <c r="BB43" s="1911"/>
      <c r="BC43" s="1911"/>
      <c r="BD43" s="1911"/>
      <c r="BE43" s="1911"/>
      <c r="BF43" s="1911" t="s">
        <v>1115</v>
      </c>
      <c r="BG43" s="1911"/>
      <c r="BH43" s="1911"/>
      <c r="BI43" s="1911"/>
      <c r="BJ43" s="1911"/>
      <c r="BK43" s="1911"/>
      <c r="BL43" s="1912"/>
      <c r="BM43" s="1913"/>
      <c r="BN43" s="1791"/>
    </row>
    <row r="44" spans="1:66" ht="18.75" customHeight="1">
      <c r="A44" s="1949" t="s">
        <v>456</v>
      </c>
      <c r="B44" s="1950"/>
      <c r="C44" s="1950"/>
      <c r="D44" s="1950"/>
      <c r="E44" s="1950"/>
      <c r="F44" s="1950"/>
      <c r="G44" s="1950"/>
      <c r="H44" s="1950"/>
      <c r="I44" s="1950"/>
      <c r="J44" s="1950"/>
      <c r="K44" s="1950"/>
      <c r="L44" s="1950"/>
      <c r="M44" s="1950"/>
      <c r="N44" s="1950"/>
      <c r="O44" s="1950"/>
      <c r="P44" s="1950"/>
      <c r="Q44" s="1950"/>
      <c r="R44" s="1950"/>
      <c r="S44" s="1950"/>
      <c r="T44" s="1950"/>
      <c r="U44" s="1950"/>
      <c r="V44" s="1950"/>
      <c r="W44" s="1950"/>
      <c r="X44" s="1950"/>
      <c r="Y44" s="1950"/>
      <c r="Z44" s="1950"/>
      <c r="AA44" s="1950"/>
      <c r="AB44" s="1950"/>
      <c r="AC44" s="1950"/>
      <c r="AD44" s="1950"/>
      <c r="AE44" s="1950"/>
      <c r="AF44" s="1950"/>
      <c r="AG44" s="1903" t="s">
        <v>1606</v>
      </c>
      <c r="AH44" s="1935"/>
      <c r="AI44" s="1936"/>
      <c r="AJ44" s="1936"/>
      <c r="AK44" s="1936"/>
      <c r="AL44" s="1936"/>
      <c r="AM44" s="1936"/>
      <c r="AN44" s="1936"/>
      <c r="AO44" s="1937"/>
      <c r="AP44" s="1938"/>
      <c r="AQ44" s="1939"/>
      <c r="AR44" s="1939"/>
      <c r="AS44" s="1939"/>
      <c r="AT44" s="1939"/>
      <c r="AU44" s="1939"/>
      <c r="AV44" s="1939"/>
      <c r="AW44" s="1940"/>
      <c r="AX44" s="1911"/>
      <c r="AY44" s="1911"/>
      <c r="AZ44" s="1911"/>
      <c r="BA44" s="1911"/>
      <c r="BB44" s="1911"/>
      <c r="BC44" s="1911"/>
      <c r="BD44" s="1911"/>
      <c r="BE44" s="1911"/>
      <c r="BF44" s="1911" t="s">
        <v>1115</v>
      </c>
      <c r="BG44" s="1911"/>
      <c r="BH44" s="1911"/>
      <c r="BI44" s="1911"/>
      <c r="BJ44" s="1911"/>
      <c r="BK44" s="1911"/>
      <c r="BL44" s="1912"/>
      <c r="BM44" s="1913"/>
      <c r="BN44" s="1791"/>
    </row>
    <row r="45" spans="1:66" ht="24" customHeight="1">
      <c r="A45" s="1949" t="s">
        <v>457</v>
      </c>
      <c r="B45" s="1950"/>
      <c r="C45" s="1950"/>
      <c r="D45" s="1950"/>
      <c r="E45" s="1950"/>
      <c r="F45" s="1950"/>
      <c r="G45" s="1950"/>
      <c r="H45" s="1950"/>
      <c r="I45" s="1950"/>
      <c r="J45" s="1950"/>
      <c r="K45" s="1950"/>
      <c r="L45" s="1950"/>
      <c r="M45" s="1950"/>
      <c r="N45" s="1950"/>
      <c r="O45" s="1950"/>
      <c r="P45" s="1950"/>
      <c r="Q45" s="1950"/>
      <c r="R45" s="1950"/>
      <c r="S45" s="1950"/>
      <c r="T45" s="1950"/>
      <c r="U45" s="1950"/>
      <c r="V45" s="1950"/>
      <c r="W45" s="1950"/>
      <c r="X45" s="1950"/>
      <c r="Y45" s="1950"/>
      <c r="Z45" s="1950"/>
      <c r="AA45" s="1950"/>
      <c r="AB45" s="1950"/>
      <c r="AC45" s="1950"/>
      <c r="AD45" s="1950"/>
      <c r="AE45" s="1950"/>
      <c r="AF45" s="1950"/>
      <c r="AG45" s="1903" t="s">
        <v>1608</v>
      </c>
      <c r="AH45" s="1935"/>
      <c r="AI45" s="1936"/>
      <c r="AJ45" s="1936"/>
      <c r="AK45" s="1936"/>
      <c r="AL45" s="1936"/>
      <c r="AM45" s="1936"/>
      <c r="AN45" s="1936"/>
      <c r="AO45" s="1937"/>
      <c r="AP45" s="1938"/>
      <c r="AQ45" s="1939"/>
      <c r="AR45" s="1939"/>
      <c r="AS45" s="1939"/>
      <c r="AT45" s="1939"/>
      <c r="AU45" s="1939"/>
      <c r="AV45" s="1939"/>
      <c r="AW45" s="1940"/>
      <c r="AX45" s="1911"/>
      <c r="AY45" s="1911"/>
      <c r="AZ45" s="1911"/>
      <c r="BA45" s="1911"/>
      <c r="BB45" s="1911"/>
      <c r="BC45" s="1911"/>
      <c r="BD45" s="1911"/>
      <c r="BE45" s="1911"/>
      <c r="BF45" s="1911" t="s">
        <v>1115</v>
      </c>
      <c r="BG45" s="1911"/>
      <c r="BH45" s="1911"/>
      <c r="BI45" s="1911"/>
      <c r="BJ45" s="1911"/>
      <c r="BK45" s="1911"/>
      <c r="BL45" s="1912"/>
      <c r="BM45" s="1913"/>
      <c r="BN45" s="1791"/>
    </row>
    <row r="46" spans="1:66" ht="27" customHeight="1">
      <c r="A46" s="1943" t="s">
        <v>458</v>
      </c>
      <c r="B46" s="1944"/>
      <c r="C46" s="1944"/>
      <c r="D46" s="1944"/>
      <c r="E46" s="1944"/>
      <c r="F46" s="1944"/>
      <c r="G46" s="1944"/>
      <c r="H46" s="1944"/>
      <c r="I46" s="1944"/>
      <c r="J46" s="1944"/>
      <c r="K46" s="1944"/>
      <c r="L46" s="1944"/>
      <c r="M46" s="1944"/>
      <c r="N46" s="1944"/>
      <c r="O46" s="1944"/>
      <c r="P46" s="1944"/>
      <c r="Q46" s="1944"/>
      <c r="R46" s="1944"/>
      <c r="S46" s="1944"/>
      <c r="T46" s="1944"/>
      <c r="U46" s="1944"/>
      <c r="V46" s="1944"/>
      <c r="W46" s="1944"/>
      <c r="X46" s="1951" t="s">
        <v>459</v>
      </c>
      <c r="Y46" s="1951"/>
      <c r="Z46" s="1951"/>
      <c r="AA46" s="1951"/>
      <c r="AB46" s="1951"/>
      <c r="AC46" s="1951"/>
      <c r="AD46" s="1951"/>
      <c r="AE46" s="1951"/>
      <c r="AF46" s="1952"/>
      <c r="AG46" s="1934" t="s">
        <v>1610</v>
      </c>
      <c r="AH46" s="1935"/>
      <c r="AI46" s="1936"/>
      <c r="AJ46" s="1936"/>
      <c r="AK46" s="1936"/>
      <c r="AL46" s="1936"/>
      <c r="AM46" s="1936"/>
      <c r="AN46" s="1936"/>
      <c r="AO46" s="1937"/>
      <c r="AP46" s="1938"/>
      <c r="AQ46" s="1939"/>
      <c r="AR46" s="1939"/>
      <c r="AS46" s="1939"/>
      <c r="AT46" s="1939"/>
      <c r="AU46" s="1939"/>
      <c r="AV46" s="1939"/>
      <c r="AW46" s="1940"/>
      <c r="AX46" s="1911"/>
      <c r="AY46" s="1911"/>
      <c r="AZ46" s="1911"/>
      <c r="BA46" s="1911"/>
      <c r="BB46" s="1911"/>
      <c r="BC46" s="1911"/>
      <c r="BD46" s="1911"/>
      <c r="BE46" s="1911"/>
      <c r="BF46" s="1911" t="s">
        <v>1115</v>
      </c>
      <c r="BG46" s="1911"/>
      <c r="BH46" s="1911"/>
      <c r="BI46" s="1911"/>
      <c r="BJ46" s="1911"/>
      <c r="BK46" s="1911"/>
      <c r="BL46" s="1912"/>
      <c r="BM46" s="1913"/>
      <c r="BN46" s="1791"/>
    </row>
    <row r="47" spans="1:66" ht="18.75" customHeight="1">
      <c r="A47" s="1949" t="s">
        <v>460</v>
      </c>
      <c r="B47" s="1950"/>
      <c r="C47" s="1950"/>
      <c r="D47" s="1950"/>
      <c r="E47" s="1950"/>
      <c r="F47" s="1950"/>
      <c r="G47" s="1950"/>
      <c r="H47" s="1950"/>
      <c r="I47" s="1950"/>
      <c r="J47" s="1950"/>
      <c r="K47" s="1950"/>
      <c r="L47" s="1950"/>
      <c r="M47" s="1950"/>
      <c r="N47" s="1950"/>
      <c r="O47" s="1950"/>
      <c r="P47" s="1950"/>
      <c r="Q47" s="1950"/>
      <c r="R47" s="1950"/>
      <c r="S47" s="1950"/>
      <c r="T47" s="1950"/>
      <c r="U47" s="1950"/>
      <c r="V47" s="1950"/>
      <c r="W47" s="1950"/>
      <c r="X47" s="1950"/>
      <c r="Y47" s="1950"/>
      <c r="Z47" s="1950"/>
      <c r="AA47" s="1950"/>
      <c r="AB47" s="1950"/>
      <c r="AC47" s="1950"/>
      <c r="AD47" s="1950"/>
      <c r="AE47" s="1950"/>
      <c r="AF47" s="1950"/>
      <c r="AG47" s="1903" t="s">
        <v>1612</v>
      </c>
      <c r="AH47" s="1935"/>
      <c r="AI47" s="1936"/>
      <c r="AJ47" s="1936"/>
      <c r="AK47" s="1936"/>
      <c r="AL47" s="1936"/>
      <c r="AM47" s="1936"/>
      <c r="AN47" s="1936"/>
      <c r="AO47" s="1937"/>
      <c r="AP47" s="1938"/>
      <c r="AQ47" s="1939"/>
      <c r="AR47" s="1939"/>
      <c r="AS47" s="1939"/>
      <c r="AT47" s="1939"/>
      <c r="AU47" s="1939"/>
      <c r="AV47" s="1939"/>
      <c r="AW47" s="1940"/>
      <c r="AX47" s="1911"/>
      <c r="AY47" s="1911"/>
      <c r="AZ47" s="1911"/>
      <c r="BA47" s="1911"/>
      <c r="BB47" s="1911"/>
      <c r="BC47" s="1911"/>
      <c r="BD47" s="1911"/>
      <c r="BE47" s="1911"/>
      <c r="BF47" s="1911" t="s">
        <v>1115</v>
      </c>
      <c r="BG47" s="1911"/>
      <c r="BH47" s="1911"/>
      <c r="BI47" s="1911"/>
      <c r="BJ47" s="1911"/>
      <c r="BK47" s="1911"/>
      <c r="BL47" s="1912"/>
      <c r="BM47" s="1913"/>
      <c r="BN47" s="1791"/>
    </row>
    <row r="48" spans="1:66" ht="18.75" customHeight="1">
      <c r="A48" s="1949" t="s">
        <v>461</v>
      </c>
      <c r="B48" s="1950"/>
      <c r="C48" s="1950"/>
      <c r="D48" s="1950"/>
      <c r="E48" s="1950"/>
      <c r="F48" s="1950"/>
      <c r="G48" s="1950"/>
      <c r="H48" s="1950"/>
      <c r="I48" s="1950"/>
      <c r="J48" s="1950"/>
      <c r="K48" s="1950"/>
      <c r="L48" s="1950"/>
      <c r="M48" s="1950"/>
      <c r="N48" s="1950"/>
      <c r="O48" s="1950"/>
      <c r="P48" s="1950"/>
      <c r="Q48" s="1950"/>
      <c r="R48" s="1950"/>
      <c r="S48" s="1950"/>
      <c r="T48" s="1950"/>
      <c r="U48" s="1950"/>
      <c r="V48" s="1950"/>
      <c r="W48" s="1950"/>
      <c r="X48" s="1950"/>
      <c r="Y48" s="1950"/>
      <c r="Z48" s="1950"/>
      <c r="AA48" s="1950"/>
      <c r="AB48" s="1950"/>
      <c r="AC48" s="1950"/>
      <c r="AD48" s="1950"/>
      <c r="AE48" s="1950"/>
      <c r="AF48" s="1950"/>
      <c r="AG48" s="1903" t="s">
        <v>1614</v>
      </c>
      <c r="AH48" s="1935"/>
      <c r="AI48" s="1936"/>
      <c r="AJ48" s="1936"/>
      <c r="AK48" s="1936"/>
      <c r="AL48" s="1936"/>
      <c r="AM48" s="1936"/>
      <c r="AN48" s="1936"/>
      <c r="AO48" s="1937"/>
      <c r="AP48" s="1938"/>
      <c r="AQ48" s="1939"/>
      <c r="AR48" s="1939"/>
      <c r="AS48" s="1939"/>
      <c r="AT48" s="1939"/>
      <c r="AU48" s="1939"/>
      <c r="AV48" s="1939"/>
      <c r="AW48" s="1940"/>
      <c r="AX48" s="1911"/>
      <c r="AY48" s="1911"/>
      <c r="AZ48" s="1911"/>
      <c r="BA48" s="1911"/>
      <c r="BB48" s="1911"/>
      <c r="BC48" s="1911"/>
      <c r="BD48" s="1911"/>
      <c r="BE48" s="1911"/>
      <c r="BF48" s="1911" t="s">
        <v>1115</v>
      </c>
      <c r="BG48" s="1911"/>
      <c r="BH48" s="1911"/>
      <c r="BI48" s="1911"/>
      <c r="BJ48" s="1911"/>
      <c r="BK48" s="1911"/>
      <c r="BL48" s="1912"/>
      <c r="BM48" s="1913"/>
      <c r="BN48" s="1791"/>
    </row>
    <row r="49" spans="1:66" ht="18.75" customHeight="1">
      <c r="A49" s="1949" t="s">
        <v>462</v>
      </c>
      <c r="B49" s="1950"/>
      <c r="C49" s="1950"/>
      <c r="D49" s="1950"/>
      <c r="E49" s="1950"/>
      <c r="F49" s="1950"/>
      <c r="G49" s="1950"/>
      <c r="H49" s="1950"/>
      <c r="I49" s="1950"/>
      <c r="J49" s="1950"/>
      <c r="K49" s="1950"/>
      <c r="L49" s="1950"/>
      <c r="M49" s="1950"/>
      <c r="N49" s="1950"/>
      <c r="O49" s="1950"/>
      <c r="P49" s="1950"/>
      <c r="Q49" s="1950"/>
      <c r="R49" s="1950"/>
      <c r="S49" s="1950"/>
      <c r="T49" s="1950"/>
      <c r="U49" s="1950"/>
      <c r="V49" s="1950"/>
      <c r="W49" s="1950"/>
      <c r="X49" s="1950"/>
      <c r="Y49" s="1950"/>
      <c r="Z49" s="1950"/>
      <c r="AA49" s="1950"/>
      <c r="AB49" s="1950"/>
      <c r="AC49" s="1950"/>
      <c r="AD49" s="1950"/>
      <c r="AE49" s="1950"/>
      <c r="AF49" s="1950"/>
      <c r="AG49" s="1903" t="s">
        <v>1616</v>
      </c>
      <c r="AH49" s="1935"/>
      <c r="AI49" s="1936"/>
      <c r="AJ49" s="1936"/>
      <c r="AK49" s="1936"/>
      <c r="AL49" s="1936"/>
      <c r="AM49" s="1936"/>
      <c r="AN49" s="1936"/>
      <c r="AO49" s="1937"/>
      <c r="AP49" s="1938"/>
      <c r="AQ49" s="1939"/>
      <c r="AR49" s="1939"/>
      <c r="AS49" s="1939"/>
      <c r="AT49" s="1939"/>
      <c r="AU49" s="1939"/>
      <c r="AV49" s="1939"/>
      <c r="AW49" s="1940"/>
      <c r="AX49" s="1911"/>
      <c r="AY49" s="1911"/>
      <c r="AZ49" s="1911"/>
      <c r="BA49" s="1911"/>
      <c r="BB49" s="1911"/>
      <c r="BC49" s="1911"/>
      <c r="BD49" s="1911"/>
      <c r="BE49" s="1911"/>
      <c r="BF49" s="1911" t="s">
        <v>1115</v>
      </c>
      <c r="BG49" s="1911"/>
      <c r="BH49" s="1911"/>
      <c r="BI49" s="1911"/>
      <c r="BJ49" s="1911"/>
      <c r="BK49" s="1911"/>
      <c r="BL49" s="1912"/>
      <c r="BM49" s="1913"/>
      <c r="BN49" s="1791"/>
    </row>
    <row r="50" spans="1:66" ht="18.75" customHeight="1">
      <c r="A50" s="1949" t="s">
        <v>463</v>
      </c>
      <c r="B50" s="1950"/>
      <c r="C50" s="1950"/>
      <c r="D50" s="1950"/>
      <c r="E50" s="1950"/>
      <c r="F50" s="1950"/>
      <c r="G50" s="1950"/>
      <c r="H50" s="1950"/>
      <c r="I50" s="1950"/>
      <c r="J50" s="1950"/>
      <c r="K50" s="1950"/>
      <c r="L50" s="1950"/>
      <c r="M50" s="1950"/>
      <c r="N50" s="1950"/>
      <c r="O50" s="1950"/>
      <c r="P50" s="1950"/>
      <c r="Q50" s="1950"/>
      <c r="R50" s="1950"/>
      <c r="S50" s="1950"/>
      <c r="T50" s="1950"/>
      <c r="U50" s="1950"/>
      <c r="V50" s="1950"/>
      <c r="W50" s="1950"/>
      <c r="X50" s="1950"/>
      <c r="Y50" s="1950"/>
      <c r="Z50" s="1950"/>
      <c r="AA50" s="1950"/>
      <c r="AB50" s="1950"/>
      <c r="AC50" s="1950"/>
      <c r="AD50" s="1950"/>
      <c r="AE50" s="1950"/>
      <c r="AF50" s="1950"/>
      <c r="AG50" s="1903" t="s">
        <v>1618</v>
      </c>
      <c r="AH50" s="1935"/>
      <c r="AI50" s="1936"/>
      <c r="AJ50" s="1936"/>
      <c r="AK50" s="1936"/>
      <c r="AL50" s="1936"/>
      <c r="AM50" s="1936"/>
      <c r="AN50" s="1936"/>
      <c r="AO50" s="1937"/>
      <c r="AP50" s="1938"/>
      <c r="AQ50" s="1939"/>
      <c r="AR50" s="1939"/>
      <c r="AS50" s="1939"/>
      <c r="AT50" s="1939"/>
      <c r="AU50" s="1939"/>
      <c r="AV50" s="1939"/>
      <c r="AW50" s="1940"/>
      <c r="AX50" s="1911"/>
      <c r="AY50" s="1911"/>
      <c r="AZ50" s="1911"/>
      <c r="BA50" s="1911"/>
      <c r="BB50" s="1911"/>
      <c r="BC50" s="1911"/>
      <c r="BD50" s="1911"/>
      <c r="BE50" s="1911"/>
      <c r="BF50" s="1911" t="s">
        <v>1115</v>
      </c>
      <c r="BG50" s="1911"/>
      <c r="BH50" s="1911"/>
      <c r="BI50" s="1911"/>
      <c r="BJ50" s="1911"/>
      <c r="BK50" s="1911"/>
      <c r="BL50" s="1912"/>
      <c r="BM50" s="1913"/>
      <c r="BN50" s="1791"/>
    </row>
    <row r="51" spans="1:66" ht="27.75" customHeight="1">
      <c r="A51" s="1949" t="s">
        <v>464</v>
      </c>
      <c r="B51" s="1950"/>
      <c r="C51" s="1950"/>
      <c r="D51" s="1950"/>
      <c r="E51" s="1950"/>
      <c r="F51" s="1950"/>
      <c r="G51" s="1950"/>
      <c r="H51" s="1950"/>
      <c r="I51" s="1950"/>
      <c r="J51" s="1950"/>
      <c r="K51" s="1950"/>
      <c r="L51" s="1950"/>
      <c r="M51" s="1950"/>
      <c r="N51" s="1950"/>
      <c r="O51" s="1950"/>
      <c r="P51" s="1950"/>
      <c r="Q51" s="1950"/>
      <c r="R51" s="1950"/>
      <c r="S51" s="1950"/>
      <c r="T51" s="1950"/>
      <c r="U51" s="1950"/>
      <c r="V51" s="1950"/>
      <c r="W51" s="1950"/>
      <c r="X51" s="1950"/>
      <c r="Y51" s="1950"/>
      <c r="Z51" s="1950"/>
      <c r="AA51" s="1950"/>
      <c r="AB51" s="1950"/>
      <c r="AC51" s="1950"/>
      <c r="AD51" s="1950"/>
      <c r="AE51" s="1950"/>
      <c r="AF51" s="1950"/>
      <c r="AG51" s="1903" t="s">
        <v>1620</v>
      </c>
      <c r="AH51" s="1935"/>
      <c r="AI51" s="1936"/>
      <c r="AJ51" s="1936"/>
      <c r="AK51" s="1936"/>
      <c r="AL51" s="1936"/>
      <c r="AM51" s="1936"/>
      <c r="AN51" s="1936"/>
      <c r="AO51" s="1937"/>
      <c r="AP51" s="1938"/>
      <c r="AQ51" s="1939"/>
      <c r="AR51" s="1939"/>
      <c r="AS51" s="1939"/>
      <c r="AT51" s="1939"/>
      <c r="AU51" s="1939"/>
      <c r="AV51" s="1939"/>
      <c r="AW51" s="1940"/>
      <c r="AX51" s="1911"/>
      <c r="AY51" s="1911"/>
      <c r="AZ51" s="1911"/>
      <c r="BA51" s="1911"/>
      <c r="BB51" s="1911"/>
      <c r="BC51" s="1911"/>
      <c r="BD51" s="1911"/>
      <c r="BE51" s="1911"/>
      <c r="BF51" s="1911" t="s">
        <v>1115</v>
      </c>
      <c r="BG51" s="1911"/>
      <c r="BH51" s="1911"/>
      <c r="BI51" s="1911"/>
      <c r="BJ51" s="1911"/>
      <c r="BK51" s="1911"/>
      <c r="BL51" s="1912"/>
      <c r="BM51" s="1913"/>
      <c r="BN51" s="1791"/>
    </row>
    <row r="52" spans="1:66" ht="18.75" customHeight="1">
      <c r="A52" s="1949" t="s">
        <v>465</v>
      </c>
      <c r="B52" s="1950"/>
      <c r="C52" s="1950"/>
      <c r="D52" s="1950"/>
      <c r="E52" s="1950"/>
      <c r="F52" s="1950"/>
      <c r="G52" s="1950"/>
      <c r="H52" s="1950"/>
      <c r="I52" s="1950"/>
      <c r="J52" s="1950"/>
      <c r="K52" s="1950"/>
      <c r="L52" s="1950"/>
      <c r="M52" s="1950"/>
      <c r="N52" s="1950"/>
      <c r="O52" s="1950"/>
      <c r="P52" s="1950"/>
      <c r="Q52" s="1950"/>
      <c r="R52" s="1950"/>
      <c r="S52" s="1950"/>
      <c r="T52" s="1950"/>
      <c r="U52" s="1950"/>
      <c r="V52" s="1950"/>
      <c r="W52" s="1950"/>
      <c r="X52" s="1950"/>
      <c r="Y52" s="1950"/>
      <c r="Z52" s="1950"/>
      <c r="AA52" s="1950"/>
      <c r="AB52" s="1950"/>
      <c r="AC52" s="1950"/>
      <c r="AD52" s="1950"/>
      <c r="AE52" s="1950"/>
      <c r="AF52" s="1950"/>
      <c r="AG52" s="1903" t="s">
        <v>1622</v>
      </c>
      <c r="AH52" s="1935"/>
      <c r="AI52" s="1936"/>
      <c r="AJ52" s="1936"/>
      <c r="AK52" s="1936"/>
      <c r="AL52" s="1936"/>
      <c r="AM52" s="1936"/>
      <c r="AN52" s="1936"/>
      <c r="AO52" s="1937"/>
      <c r="AP52" s="1938"/>
      <c r="AQ52" s="1939"/>
      <c r="AR52" s="1939"/>
      <c r="AS52" s="1939"/>
      <c r="AT52" s="1939"/>
      <c r="AU52" s="1939"/>
      <c r="AV52" s="1939"/>
      <c r="AW52" s="1940"/>
      <c r="AX52" s="1911"/>
      <c r="AY52" s="1911"/>
      <c r="AZ52" s="1911"/>
      <c r="BA52" s="1911"/>
      <c r="BB52" s="1911"/>
      <c r="BC52" s="1911"/>
      <c r="BD52" s="1911"/>
      <c r="BE52" s="1911"/>
      <c r="BF52" s="1911" t="s">
        <v>1115</v>
      </c>
      <c r="BG52" s="1911"/>
      <c r="BH52" s="1911"/>
      <c r="BI52" s="1911"/>
      <c r="BJ52" s="1911"/>
      <c r="BK52" s="1911"/>
      <c r="BL52" s="1912"/>
      <c r="BM52" s="1913"/>
      <c r="BN52" s="1791"/>
    </row>
    <row r="53" spans="1:66" ht="27" customHeight="1">
      <c r="A53" s="1949" t="s">
        <v>466</v>
      </c>
      <c r="B53" s="1950"/>
      <c r="C53" s="1950"/>
      <c r="D53" s="1950"/>
      <c r="E53" s="1950"/>
      <c r="F53" s="1950"/>
      <c r="G53" s="1950"/>
      <c r="H53" s="1950"/>
      <c r="I53" s="1950"/>
      <c r="J53" s="1950"/>
      <c r="K53" s="1950"/>
      <c r="L53" s="1950"/>
      <c r="M53" s="1950"/>
      <c r="N53" s="1950"/>
      <c r="O53" s="1950"/>
      <c r="P53" s="1950"/>
      <c r="Q53" s="1950"/>
      <c r="R53" s="1950"/>
      <c r="S53" s="1950"/>
      <c r="T53" s="1950"/>
      <c r="U53" s="1950"/>
      <c r="V53" s="1950"/>
      <c r="W53" s="1950"/>
      <c r="X53" s="1950"/>
      <c r="Y53" s="1950"/>
      <c r="Z53" s="1950"/>
      <c r="AA53" s="1950"/>
      <c r="AB53" s="1950"/>
      <c r="AC53" s="1950"/>
      <c r="AD53" s="1950"/>
      <c r="AE53" s="1950"/>
      <c r="AF53" s="1950"/>
      <c r="AG53" s="1903" t="s">
        <v>1624</v>
      </c>
      <c r="AH53" s="1935"/>
      <c r="AI53" s="1936"/>
      <c r="AJ53" s="1936"/>
      <c r="AK53" s="1936"/>
      <c r="AL53" s="1936"/>
      <c r="AM53" s="1936"/>
      <c r="AN53" s="1936"/>
      <c r="AO53" s="1937"/>
      <c r="AP53" s="1938"/>
      <c r="AQ53" s="1939"/>
      <c r="AR53" s="1939"/>
      <c r="AS53" s="1939"/>
      <c r="AT53" s="1939"/>
      <c r="AU53" s="1939"/>
      <c r="AV53" s="1939"/>
      <c r="AW53" s="1940"/>
      <c r="AX53" s="1911"/>
      <c r="AY53" s="1911"/>
      <c r="AZ53" s="1911"/>
      <c r="BA53" s="1911"/>
      <c r="BB53" s="1911"/>
      <c r="BC53" s="1911"/>
      <c r="BD53" s="1911"/>
      <c r="BE53" s="1911"/>
      <c r="BF53" s="1911" t="s">
        <v>1115</v>
      </c>
      <c r="BG53" s="1911"/>
      <c r="BH53" s="1911"/>
      <c r="BI53" s="1911"/>
      <c r="BJ53" s="1911"/>
      <c r="BK53" s="1911"/>
      <c r="BL53" s="1912"/>
      <c r="BM53" s="1913"/>
      <c r="BN53" s="1791"/>
    </row>
    <row r="54" spans="1:66" ht="27.75" customHeight="1">
      <c r="A54" s="1943" t="s">
        <v>467</v>
      </c>
      <c r="B54" s="1944"/>
      <c r="C54" s="1944"/>
      <c r="D54" s="1944"/>
      <c r="E54" s="1944"/>
      <c r="F54" s="1944"/>
      <c r="G54" s="1944"/>
      <c r="H54" s="1944"/>
      <c r="I54" s="1944"/>
      <c r="J54" s="1944"/>
      <c r="K54" s="1944"/>
      <c r="L54" s="1944"/>
      <c r="M54" s="1944"/>
      <c r="N54" s="1944"/>
      <c r="O54" s="1944"/>
      <c r="P54" s="1944"/>
      <c r="Q54" s="1944"/>
      <c r="R54" s="1944"/>
      <c r="S54" s="1944"/>
      <c r="T54" s="1944"/>
      <c r="U54" s="1944"/>
      <c r="V54" s="1944"/>
      <c r="W54" s="1944"/>
      <c r="X54" s="1944"/>
      <c r="Y54" s="1944"/>
      <c r="Z54" s="1944"/>
      <c r="AA54" s="1944"/>
      <c r="AB54" s="1951" t="s">
        <v>468</v>
      </c>
      <c r="AC54" s="1951"/>
      <c r="AD54" s="1951"/>
      <c r="AE54" s="1951"/>
      <c r="AF54" s="1952"/>
      <c r="AG54" s="1934" t="s">
        <v>1626</v>
      </c>
      <c r="AH54" s="1935"/>
      <c r="AI54" s="1936"/>
      <c r="AJ54" s="1936"/>
      <c r="AK54" s="1936"/>
      <c r="AL54" s="1936"/>
      <c r="AM54" s="1936"/>
      <c r="AN54" s="1936"/>
      <c r="AO54" s="1937"/>
      <c r="AP54" s="1938"/>
      <c r="AQ54" s="1939"/>
      <c r="AR54" s="1939"/>
      <c r="AS54" s="1939"/>
      <c r="AT54" s="1939"/>
      <c r="AU54" s="1939"/>
      <c r="AV54" s="1939"/>
      <c r="AW54" s="1940"/>
      <c r="AX54" s="1911"/>
      <c r="AY54" s="1911"/>
      <c r="AZ54" s="1911"/>
      <c r="BA54" s="1911"/>
      <c r="BB54" s="1911"/>
      <c r="BC54" s="1911"/>
      <c r="BD54" s="1911"/>
      <c r="BE54" s="1911"/>
      <c r="BF54" s="1911" t="s">
        <v>1115</v>
      </c>
      <c r="BG54" s="1911"/>
      <c r="BH54" s="1911"/>
      <c r="BI54" s="1911"/>
      <c r="BJ54" s="1911"/>
      <c r="BK54" s="1911"/>
      <c r="BL54" s="1912"/>
      <c r="BM54" s="1913"/>
      <c r="BN54" s="1791"/>
    </row>
    <row r="55" spans="1:66" ht="25.5" customHeight="1">
      <c r="A55" s="1943" t="s">
        <v>469</v>
      </c>
      <c r="B55" s="1944"/>
      <c r="C55" s="1944"/>
      <c r="D55" s="1944"/>
      <c r="E55" s="1944"/>
      <c r="F55" s="1944"/>
      <c r="G55" s="1944"/>
      <c r="H55" s="1944"/>
      <c r="I55" s="1944"/>
      <c r="J55" s="1944"/>
      <c r="K55" s="1944"/>
      <c r="L55" s="1944"/>
      <c r="M55" s="1944"/>
      <c r="N55" s="1944"/>
      <c r="O55" s="1944"/>
      <c r="P55" s="1944"/>
      <c r="Q55" s="1944"/>
      <c r="R55" s="1944"/>
      <c r="S55" s="1944"/>
      <c r="T55" s="1944"/>
      <c r="U55" s="1944"/>
      <c r="V55" s="1944"/>
      <c r="W55" s="1944"/>
      <c r="X55" s="1951" t="s">
        <v>470</v>
      </c>
      <c r="Y55" s="1951"/>
      <c r="Z55" s="1951"/>
      <c r="AA55" s="1951"/>
      <c r="AB55" s="1951"/>
      <c r="AC55" s="1951"/>
      <c r="AD55" s="1951"/>
      <c r="AE55" s="1951"/>
      <c r="AF55" s="1952"/>
      <c r="AG55" s="1934" t="s">
        <v>1628</v>
      </c>
      <c r="AH55" s="1935"/>
      <c r="AI55" s="1936"/>
      <c r="AJ55" s="1936"/>
      <c r="AK55" s="1936"/>
      <c r="AL55" s="1936"/>
      <c r="AM55" s="1936"/>
      <c r="AN55" s="1936"/>
      <c r="AO55" s="1937"/>
      <c r="AP55" s="1938"/>
      <c r="AQ55" s="1939"/>
      <c r="AR55" s="1939"/>
      <c r="AS55" s="1939"/>
      <c r="AT55" s="1939"/>
      <c r="AU55" s="1939"/>
      <c r="AV55" s="1939"/>
      <c r="AW55" s="1940"/>
      <c r="AX55" s="1911"/>
      <c r="AY55" s="1911"/>
      <c r="AZ55" s="1911"/>
      <c r="BA55" s="1911"/>
      <c r="BB55" s="1911"/>
      <c r="BC55" s="1911"/>
      <c r="BD55" s="1911"/>
      <c r="BE55" s="1911"/>
      <c r="BF55" s="1911" t="s">
        <v>1115</v>
      </c>
      <c r="BG55" s="1911"/>
      <c r="BH55" s="1911"/>
      <c r="BI55" s="1911"/>
      <c r="BJ55" s="1911"/>
      <c r="BK55" s="1911"/>
      <c r="BL55" s="1912"/>
      <c r="BM55" s="1913"/>
      <c r="BN55" s="1791"/>
    </row>
    <row r="56" spans="1:66" ht="18.75" customHeight="1">
      <c r="A56" s="1946" t="s">
        <v>88</v>
      </c>
      <c r="B56" s="1947"/>
      <c r="C56" s="1947"/>
      <c r="D56" s="1947"/>
      <c r="E56" s="1947"/>
      <c r="F56" s="1947"/>
      <c r="G56" s="1947"/>
      <c r="H56" s="1947"/>
      <c r="I56" s="1947"/>
      <c r="J56" s="1947"/>
      <c r="K56" s="1947"/>
      <c r="L56" s="1947"/>
      <c r="M56" s="1947"/>
      <c r="N56" s="1947"/>
      <c r="O56" s="1947"/>
      <c r="P56" s="1947"/>
      <c r="Q56" s="1947"/>
      <c r="R56" s="1947"/>
      <c r="S56" s="1947"/>
      <c r="T56" s="1947"/>
      <c r="U56" s="1947"/>
      <c r="V56" s="1947"/>
      <c r="W56" s="1947"/>
      <c r="X56" s="1947"/>
      <c r="Y56" s="1947"/>
      <c r="Z56" s="1947"/>
      <c r="AA56" s="1947"/>
      <c r="AB56" s="1947"/>
      <c r="AC56" s="1947"/>
      <c r="AD56" s="1947"/>
      <c r="AE56" s="1947"/>
      <c r="AF56" s="1947"/>
      <c r="AG56" s="1903" t="s">
        <v>1630</v>
      </c>
      <c r="AH56" s="1935">
        <v>145889</v>
      </c>
      <c r="AI56" s="1936"/>
      <c r="AJ56" s="1936"/>
      <c r="AK56" s="1936"/>
      <c r="AL56" s="1936"/>
      <c r="AM56" s="1936"/>
      <c r="AN56" s="1936"/>
      <c r="AO56" s="1937"/>
      <c r="AP56" s="1938"/>
      <c r="AQ56" s="1939"/>
      <c r="AR56" s="1939"/>
      <c r="AS56" s="1939"/>
      <c r="AT56" s="1939"/>
      <c r="AU56" s="1939"/>
      <c r="AV56" s="1939"/>
      <c r="AW56" s="1940"/>
      <c r="AX56" s="1911"/>
      <c r="AY56" s="1911"/>
      <c r="AZ56" s="1911"/>
      <c r="BA56" s="1911"/>
      <c r="BB56" s="1911"/>
      <c r="BC56" s="1911"/>
      <c r="BD56" s="1911"/>
      <c r="BE56" s="1911"/>
      <c r="BF56" s="1911" t="s">
        <v>1115</v>
      </c>
      <c r="BG56" s="1911"/>
      <c r="BH56" s="1911"/>
      <c r="BI56" s="1911"/>
      <c r="BJ56" s="1911"/>
      <c r="BK56" s="1911"/>
      <c r="BL56" s="1912"/>
      <c r="BM56" s="1913"/>
      <c r="BN56" s="1791"/>
    </row>
    <row r="57" spans="1:66" ht="18.75" customHeight="1">
      <c r="A57" s="1946" t="s">
        <v>89</v>
      </c>
      <c r="B57" s="1947"/>
      <c r="C57" s="1947"/>
      <c r="D57" s="1947"/>
      <c r="E57" s="1947"/>
      <c r="F57" s="1947"/>
      <c r="G57" s="1947"/>
      <c r="H57" s="1947"/>
      <c r="I57" s="1947"/>
      <c r="J57" s="1947"/>
      <c r="K57" s="1947"/>
      <c r="L57" s="1947"/>
      <c r="M57" s="1947"/>
      <c r="N57" s="1947"/>
      <c r="O57" s="1947"/>
      <c r="P57" s="1947"/>
      <c r="Q57" s="1947"/>
      <c r="R57" s="1947"/>
      <c r="S57" s="1947"/>
      <c r="T57" s="1947"/>
      <c r="U57" s="1947"/>
      <c r="V57" s="1947"/>
      <c r="W57" s="1947"/>
      <c r="X57" s="1947"/>
      <c r="Y57" s="1947"/>
      <c r="Z57" s="1947"/>
      <c r="AA57" s="1947"/>
      <c r="AB57" s="1947"/>
      <c r="AC57" s="1947"/>
      <c r="AD57" s="1947"/>
      <c r="AE57" s="1947"/>
      <c r="AF57" s="1947"/>
      <c r="AG57" s="1903" t="s">
        <v>1632</v>
      </c>
      <c r="AH57" s="1935"/>
      <c r="AI57" s="1936"/>
      <c r="AJ57" s="1936"/>
      <c r="AK57" s="1936"/>
      <c r="AL57" s="1936"/>
      <c r="AM57" s="1936"/>
      <c r="AN57" s="1936"/>
      <c r="AO57" s="1937"/>
      <c r="AP57" s="1938"/>
      <c r="AQ57" s="1939"/>
      <c r="AR57" s="1939"/>
      <c r="AS57" s="1939"/>
      <c r="AT57" s="1939"/>
      <c r="AU57" s="1939"/>
      <c r="AV57" s="1939"/>
      <c r="AW57" s="1940"/>
      <c r="AX57" s="1911"/>
      <c r="AY57" s="1911"/>
      <c r="AZ57" s="1911"/>
      <c r="BA57" s="1911"/>
      <c r="BB57" s="1911"/>
      <c r="BC57" s="1911"/>
      <c r="BD57" s="1911"/>
      <c r="BE57" s="1911"/>
      <c r="BF57" s="1911" t="s">
        <v>1115</v>
      </c>
      <c r="BG57" s="1911"/>
      <c r="BH57" s="1911"/>
      <c r="BI57" s="1911"/>
      <c r="BJ57" s="1911"/>
      <c r="BK57" s="1911"/>
      <c r="BL57" s="1912"/>
      <c r="BM57" s="1913"/>
      <c r="BN57" s="1791"/>
    </row>
    <row r="58" spans="1:66" ht="18.75" customHeight="1">
      <c r="A58" s="1946" t="s">
        <v>90</v>
      </c>
      <c r="B58" s="1947"/>
      <c r="C58" s="1947"/>
      <c r="D58" s="1947"/>
      <c r="E58" s="1947"/>
      <c r="F58" s="1947"/>
      <c r="G58" s="1947"/>
      <c r="H58" s="1947"/>
      <c r="I58" s="1947"/>
      <c r="J58" s="1947"/>
      <c r="K58" s="1947"/>
      <c r="L58" s="1947"/>
      <c r="M58" s="1947"/>
      <c r="N58" s="1947"/>
      <c r="O58" s="1947"/>
      <c r="P58" s="1947"/>
      <c r="Q58" s="1947"/>
      <c r="R58" s="1947"/>
      <c r="S58" s="1947"/>
      <c r="T58" s="1947"/>
      <c r="U58" s="1947"/>
      <c r="V58" s="1947"/>
      <c r="W58" s="1947"/>
      <c r="X58" s="1947"/>
      <c r="Y58" s="1947"/>
      <c r="Z58" s="1947"/>
      <c r="AA58" s="1947"/>
      <c r="AB58" s="1947"/>
      <c r="AC58" s="1947"/>
      <c r="AD58" s="1947"/>
      <c r="AE58" s="1947"/>
      <c r="AF58" s="1947"/>
      <c r="AG58" s="1903" t="s">
        <v>1634</v>
      </c>
      <c r="AH58" s="1935"/>
      <c r="AI58" s="1936"/>
      <c r="AJ58" s="1936"/>
      <c r="AK58" s="1936"/>
      <c r="AL58" s="1936"/>
      <c r="AM58" s="1936"/>
      <c r="AN58" s="1936"/>
      <c r="AO58" s="1937"/>
      <c r="AP58" s="1938"/>
      <c r="AQ58" s="1939"/>
      <c r="AR58" s="1939"/>
      <c r="AS58" s="1939"/>
      <c r="AT58" s="1939"/>
      <c r="AU58" s="1939"/>
      <c r="AV58" s="1939"/>
      <c r="AW58" s="1940"/>
      <c r="AX58" s="1911"/>
      <c r="AY58" s="1911"/>
      <c r="AZ58" s="1911"/>
      <c r="BA58" s="1911"/>
      <c r="BB58" s="1911"/>
      <c r="BC58" s="1911"/>
      <c r="BD58" s="1911"/>
      <c r="BE58" s="1911"/>
      <c r="BF58" s="1911" t="s">
        <v>1115</v>
      </c>
      <c r="BG58" s="1911"/>
      <c r="BH58" s="1911"/>
      <c r="BI58" s="1911"/>
      <c r="BJ58" s="1911"/>
      <c r="BK58" s="1911"/>
      <c r="BL58" s="1912"/>
      <c r="BM58" s="1913"/>
      <c r="BN58" s="1791"/>
    </row>
    <row r="59" spans="1:66" ht="25.5" customHeight="1">
      <c r="A59" s="1946" t="s">
        <v>471</v>
      </c>
      <c r="B59" s="1947"/>
      <c r="C59" s="1947"/>
      <c r="D59" s="1947"/>
      <c r="E59" s="1947"/>
      <c r="F59" s="1947"/>
      <c r="G59" s="1947"/>
      <c r="H59" s="1947"/>
      <c r="I59" s="1947"/>
      <c r="J59" s="1947"/>
      <c r="K59" s="1947"/>
      <c r="L59" s="1947"/>
      <c r="M59" s="1947"/>
      <c r="N59" s="1947"/>
      <c r="O59" s="1947"/>
      <c r="P59" s="1947"/>
      <c r="Q59" s="1947"/>
      <c r="R59" s="1947"/>
      <c r="S59" s="1947"/>
      <c r="T59" s="1947"/>
      <c r="U59" s="1947"/>
      <c r="V59" s="1947"/>
      <c r="W59" s="1947"/>
      <c r="X59" s="1947"/>
      <c r="Y59" s="1947"/>
      <c r="Z59" s="1947"/>
      <c r="AA59" s="1947"/>
      <c r="AB59" s="1947"/>
      <c r="AC59" s="1947"/>
      <c r="AD59" s="1947"/>
      <c r="AE59" s="1947"/>
      <c r="AF59" s="1947"/>
      <c r="AG59" s="1903" t="s">
        <v>1636</v>
      </c>
      <c r="AH59" s="1935"/>
      <c r="AI59" s="1936"/>
      <c r="AJ59" s="1936"/>
      <c r="AK59" s="1936"/>
      <c r="AL59" s="1936"/>
      <c r="AM59" s="1936"/>
      <c r="AN59" s="1936"/>
      <c r="AO59" s="1937"/>
      <c r="AP59" s="1938"/>
      <c r="AQ59" s="1939"/>
      <c r="AR59" s="1939"/>
      <c r="AS59" s="1939"/>
      <c r="AT59" s="1939"/>
      <c r="AU59" s="1939"/>
      <c r="AV59" s="1939"/>
      <c r="AW59" s="1940"/>
      <c r="AX59" s="1911"/>
      <c r="AY59" s="1911"/>
      <c r="AZ59" s="1911"/>
      <c r="BA59" s="1911"/>
      <c r="BB59" s="1911"/>
      <c r="BC59" s="1911"/>
      <c r="BD59" s="1911"/>
      <c r="BE59" s="1911"/>
      <c r="BF59" s="1911" t="s">
        <v>1115</v>
      </c>
      <c r="BG59" s="1911"/>
      <c r="BH59" s="1911"/>
      <c r="BI59" s="1911"/>
      <c r="BJ59" s="1911"/>
      <c r="BK59" s="1911"/>
      <c r="BL59" s="1912"/>
      <c r="BM59" s="1913"/>
      <c r="BN59" s="1791"/>
    </row>
    <row r="60" spans="1:66" ht="26.25" customHeight="1">
      <c r="A60" s="1946" t="s">
        <v>472</v>
      </c>
      <c r="B60" s="1947"/>
      <c r="C60" s="1947"/>
      <c r="D60" s="1947"/>
      <c r="E60" s="1947"/>
      <c r="F60" s="1947"/>
      <c r="G60" s="1947"/>
      <c r="H60" s="1947"/>
      <c r="I60" s="1947"/>
      <c r="J60" s="1947"/>
      <c r="K60" s="1947"/>
      <c r="L60" s="1947"/>
      <c r="M60" s="1947"/>
      <c r="N60" s="1947"/>
      <c r="O60" s="1947"/>
      <c r="P60" s="1947"/>
      <c r="Q60" s="1947"/>
      <c r="R60" s="1947"/>
      <c r="S60" s="1947"/>
      <c r="T60" s="1947"/>
      <c r="U60" s="1947"/>
      <c r="V60" s="1947"/>
      <c r="W60" s="1947"/>
      <c r="X60" s="1947"/>
      <c r="Y60" s="1947"/>
      <c r="Z60" s="1947"/>
      <c r="AA60" s="1947"/>
      <c r="AB60" s="1947"/>
      <c r="AC60" s="1947"/>
      <c r="AD60" s="1947"/>
      <c r="AE60" s="1947"/>
      <c r="AF60" s="1947"/>
      <c r="AG60" s="1903" t="s">
        <v>1638</v>
      </c>
      <c r="AH60" s="1904"/>
      <c r="AI60" s="1905"/>
      <c r="AJ60" s="1905"/>
      <c r="AK60" s="1905"/>
      <c r="AL60" s="1905"/>
      <c r="AM60" s="1905"/>
      <c r="AN60" s="1905"/>
      <c r="AO60" s="1906"/>
      <c r="AP60" s="1907"/>
      <c r="AQ60" s="1908"/>
      <c r="AR60" s="1908"/>
      <c r="AS60" s="1908"/>
      <c r="AT60" s="1908"/>
      <c r="AU60" s="1908"/>
      <c r="AV60" s="1908"/>
      <c r="AW60" s="1909"/>
      <c r="AX60" s="1911"/>
      <c r="AY60" s="1911"/>
      <c r="AZ60" s="1911"/>
      <c r="BA60" s="1911"/>
      <c r="BB60" s="1911"/>
      <c r="BC60" s="1911"/>
      <c r="BD60" s="1911"/>
      <c r="BE60" s="1911"/>
      <c r="BF60" s="1911" t="s">
        <v>1115</v>
      </c>
      <c r="BG60" s="1911"/>
      <c r="BH60" s="1911"/>
      <c r="BI60" s="1911"/>
      <c r="BJ60" s="1911"/>
      <c r="BK60" s="1911"/>
      <c r="BL60" s="1912"/>
      <c r="BM60" s="1913"/>
      <c r="BN60" s="1791"/>
    </row>
    <row r="61" spans="1:66" ht="26.25" customHeight="1">
      <c r="A61" s="1943" t="s">
        <v>91</v>
      </c>
      <c r="B61" s="1944"/>
      <c r="C61" s="1944"/>
      <c r="D61" s="1944"/>
      <c r="E61" s="1944"/>
      <c r="F61" s="1944"/>
      <c r="G61" s="1944"/>
      <c r="H61" s="1944"/>
      <c r="I61" s="1944"/>
      <c r="J61" s="1944"/>
      <c r="K61" s="1944"/>
      <c r="L61" s="1944"/>
      <c r="M61" s="1944"/>
      <c r="N61" s="1944"/>
      <c r="O61" s="1944"/>
      <c r="P61" s="1944"/>
      <c r="Q61" s="1944"/>
      <c r="R61" s="1944"/>
      <c r="S61" s="1944"/>
      <c r="T61" s="1944"/>
      <c r="U61" s="1944"/>
      <c r="V61" s="1944"/>
      <c r="W61" s="1944"/>
      <c r="X61" s="1944"/>
      <c r="Y61" s="1944"/>
      <c r="Z61" s="1944"/>
      <c r="AA61" s="1951" t="s">
        <v>473</v>
      </c>
      <c r="AB61" s="1951"/>
      <c r="AC61" s="1951"/>
      <c r="AD61" s="1951"/>
      <c r="AE61" s="1951"/>
      <c r="AF61" s="1952"/>
      <c r="AG61" s="1934" t="s">
        <v>1640</v>
      </c>
      <c r="AH61" s="1935"/>
      <c r="AI61" s="1936"/>
      <c r="AJ61" s="1936"/>
      <c r="AK61" s="1936"/>
      <c r="AL61" s="1936"/>
      <c r="AM61" s="1936"/>
      <c r="AN61" s="1936"/>
      <c r="AO61" s="1937"/>
      <c r="AP61" s="1938"/>
      <c r="AQ61" s="1939"/>
      <c r="AR61" s="1939"/>
      <c r="AS61" s="1939"/>
      <c r="AT61" s="1939"/>
      <c r="AU61" s="1939"/>
      <c r="AV61" s="1939"/>
      <c r="AW61" s="1940"/>
      <c r="AX61" s="1911"/>
      <c r="AY61" s="1911"/>
      <c r="AZ61" s="1911"/>
      <c r="BA61" s="1911"/>
      <c r="BB61" s="1911"/>
      <c r="BC61" s="1911"/>
      <c r="BD61" s="1911"/>
      <c r="BE61" s="1911"/>
      <c r="BF61" s="1911" t="s">
        <v>1115</v>
      </c>
      <c r="BG61" s="1911"/>
      <c r="BH61" s="1911"/>
      <c r="BI61" s="1911"/>
      <c r="BJ61" s="1911"/>
      <c r="BK61" s="1911"/>
      <c r="BL61" s="1912"/>
      <c r="BM61" s="1913"/>
      <c r="BN61" s="1791"/>
    </row>
    <row r="62" spans="1:66" ht="26.25" customHeight="1">
      <c r="A62" s="1949" t="s">
        <v>474</v>
      </c>
      <c r="B62" s="1950"/>
      <c r="C62" s="1950"/>
      <c r="D62" s="1950"/>
      <c r="E62" s="1950"/>
      <c r="F62" s="1950"/>
      <c r="G62" s="1950"/>
      <c r="H62" s="1950"/>
      <c r="I62" s="1950"/>
      <c r="J62" s="1950"/>
      <c r="K62" s="1950"/>
      <c r="L62" s="1950"/>
      <c r="M62" s="1950"/>
      <c r="N62" s="1950"/>
      <c r="O62" s="1950"/>
      <c r="P62" s="1950"/>
      <c r="Q62" s="1950"/>
      <c r="R62" s="1950"/>
      <c r="S62" s="1950"/>
      <c r="T62" s="1950"/>
      <c r="U62" s="1950"/>
      <c r="V62" s="1950"/>
      <c r="W62" s="1950"/>
      <c r="X62" s="1950"/>
      <c r="Y62" s="1950"/>
      <c r="Z62" s="1950"/>
      <c r="AA62" s="1950"/>
      <c r="AB62" s="1950"/>
      <c r="AC62" s="1950"/>
      <c r="AD62" s="1950"/>
      <c r="AE62" s="1950"/>
      <c r="AF62" s="1950"/>
      <c r="AG62" s="1903" t="s">
        <v>1642</v>
      </c>
      <c r="AH62" s="1935">
        <v>826722</v>
      </c>
      <c r="AI62" s="1936"/>
      <c r="AJ62" s="1936"/>
      <c r="AK62" s="1936"/>
      <c r="AL62" s="1936"/>
      <c r="AM62" s="1936"/>
      <c r="AN62" s="1936"/>
      <c r="AO62" s="1937"/>
      <c r="AP62" s="1938"/>
      <c r="AQ62" s="1939"/>
      <c r="AR62" s="1939"/>
      <c r="AS62" s="1939"/>
      <c r="AT62" s="1939"/>
      <c r="AU62" s="1939"/>
      <c r="AV62" s="1939"/>
      <c r="AW62" s="1940"/>
      <c r="AX62" s="1911"/>
      <c r="AY62" s="1911"/>
      <c r="AZ62" s="1911"/>
      <c r="BA62" s="1911"/>
      <c r="BB62" s="1911"/>
      <c r="BC62" s="1911"/>
      <c r="BD62" s="1911"/>
      <c r="BE62" s="1911"/>
      <c r="BF62" s="1911" t="s">
        <v>1115</v>
      </c>
      <c r="BG62" s="1911"/>
      <c r="BH62" s="1911"/>
      <c r="BI62" s="1911"/>
      <c r="BJ62" s="1911"/>
      <c r="BK62" s="1911"/>
      <c r="BL62" s="1912"/>
      <c r="BM62" s="1913"/>
      <c r="BN62" s="1791"/>
    </row>
    <row r="63" spans="1:66" ht="26.25" customHeight="1">
      <c r="A63" s="1949" t="s">
        <v>475</v>
      </c>
      <c r="B63" s="1950"/>
      <c r="C63" s="1950"/>
      <c r="D63" s="1950"/>
      <c r="E63" s="1950"/>
      <c r="F63" s="1950"/>
      <c r="G63" s="1950"/>
      <c r="H63" s="1950"/>
      <c r="I63" s="1950"/>
      <c r="J63" s="1950"/>
      <c r="K63" s="1950"/>
      <c r="L63" s="1950"/>
      <c r="M63" s="1950"/>
      <c r="N63" s="1950"/>
      <c r="O63" s="1950"/>
      <c r="P63" s="1950"/>
      <c r="Q63" s="1950"/>
      <c r="R63" s="1950"/>
      <c r="S63" s="1950"/>
      <c r="T63" s="1950"/>
      <c r="U63" s="1950"/>
      <c r="V63" s="1950"/>
      <c r="W63" s="1950"/>
      <c r="X63" s="1950"/>
      <c r="Y63" s="1950"/>
      <c r="Z63" s="1950"/>
      <c r="AA63" s="1950"/>
      <c r="AB63" s="1950"/>
      <c r="AC63" s="1950"/>
      <c r="AD63" s="1950"/>
      <c r="AE63" s="1950"/>
      <c r="AF63" s="1950"/>
      <c r="AG63" s="1903" t="s">
        <v>1644</v>
      </c>
      <c r="AH63" s="1935"/>
      <c r="AI63" s="1936"/>
      <c r="AJ63" s="1936"/>
      <c r="AK63" s="1936"/>
      <c r="AL63" s="1936"/>
      <c r="AM63" s="1936"/>
      <c r="AN63" s="1936"/>
      <c r="AO63" s="1937"/>
      <c r="AP63" s="1938"/>
      <c r="AQ63" s="1939"/>
      <c r="AR63" s="1939"/>
      <c r="AS63" s="1939"/>
      <c r="AT63" s="1939"/>
      <c r="AU63" s="1939"/>
      <c r="AV63" s="1939"/>
      <c r="AW63" s="1940"/>
      <c r="AX63" s="1911"/>
      <c r="AY63" s="1911"/>
      <c r="AZ63" s="1911"/>
      <c r="BA63" s="1911"/>
      <c r="BB63" s="1911"/>
      <c r="BC63" s="1911"/>
      <c r="BD63" s="1911"/>
      <c r="BE63" s="1911"/>
      <c r="BF63" s="1911" t="s">
        <v>1115</v>
      </c>
      <c r="BG63" s="1911"/>
      <c r="BH63" s="1911"/>
      <c r="BI63" s="1911"/>
      <c r="BJ63" s="1911"/>
      <c r="BK63" s="1911"/>
      <c r="BL63" s="1912"/>
      <c r="BM63" s="1913"/>
      <c r="BN63" s="1791"/>
    </row>
    <row r="64" spans="1:66" ht="18.75" customHeight="1">
      <c r="A64" s="1943" t="s">
        <v>476</v>
      </c>
      <c r="B64" s="1944"/>
      <c r="C64" s="1944"/>
      <c r="D64" s="1944"/>
      <c r="E64" s="1944"/>
      <c r="F64" s="1944"/>
      <c r="G64" s="1944"/>
      <c r="H64" s="1944"/>
      <c r="I64" s="1944"/>
      <c r="J64" s="1944"/>
      <c r="K64" s="1944"/>
      <c r="L64" s="1944"/>
      <c r="M64" s="1944"/>
      <c r="N64" s="1944"/>
      <c r="O64" s="1944"/>
      <c r="P64" s="1944"/>
      <c r="Q64" s="1944"/>
      <c r="R64" s="1944"/>
      <c r="S64" s="1944"/>
      <c r="T64" s="1944"/>
      <c r="U64" s="1944"/>
      <c r="V64" s="1944"/>
      <c r="W64" s="1944"/>
      <c r="X64" s="1944"/>
      <c r="Y64" s="1944"/>
      <c r="Z64" s="1944"/>
      <c r="AA64" s="1951" t="s">
        <v>477</v>
      </c>
      <c r="AB64" s="1951"/>
      <c r="AC64" s="1951"/>
      <c r="AD64" s="1951"/>
      <c r="AE64" s="1951"/>
      <c r="AF64" s="1952"/>
      <c r="AG64" s="1934" t="s">
        <v>1646</v>
      </c>
      <c r="AH64" s="1935">
        <f>SUM(AH58+AH61+AH62+AH63)</f>
        <v>826722</v>
      </c>
      <c r="AI64" s="1936"/>
      <c r="AJ64" s="1936"/>
      <c r="AK64" s="1936"/>
      <c r="AL64" s="1936"/>
      <c r="AM64" s="1936"/>
      <c r="AN64" s="1936"/>
      <c r="AO64" s="1937"/>
      <c r="AP64" s="1938"/>
      <c r="AQ64" s="1939"/>
      <c r="AR64" s="1939"/>
      <c r="AS64" s="1939"/>
      <c r="AT64" s="1939"/>
      <c r="AU64" s="1939"/>
      <c r="AV64" s="1939"/>
      <c r="AW64" s="1940"/>
      <c r="AX64" s="1911"/>
      <c r="AY64" s="1911"/>
      <c r="AZ64" s="1911"/>
      <c r="BA64" s="1911"/>
      <c r="BB64" s="1911"/>
      <c r="BC64" s="1911"/>
      <c r="BD64" s="1911"/>
      <c r="BE64" s="1911"/>
      <c r="BF64" s="1911" t="s">
        <v>1115</v>
      </c>
      <c r="BG64" s="1911"/>
      <c r="BH64" s="1911"/>
      <c r="BI64" s="1911"/>
      <c r="BJ64" s="1911"/>
      <c r="BK64" s="1911"/>
      <c r="BL64" s="1912"/>
      <c r="BM64" s="1913"/>
      <c r="BN64" s="1791"/>
    </row>
    <row r="65" spans="1:66" ht="18" customHeight="1">
      <c r="A65" s="1949" t="s">
        <v>478</v>
      </c>
      <c r="B65" s="1950"/>
      <c r="C65" s="1950"/>
      <c r="D65" s="1950"/>
      <c r="E65" s="1950"/>
      <c r="F65" s="1950"/>
      <c r="G65" s="1950"/>
      <c r="H65" s="1950"/>
      <c r="I65" s="1950"/>
      <c r="J65" s="1950"/>
      <c r="K65" s="1950"/>
      <c r="L65" s="1950"/>
      <c r="M65" s="1950"/>
      <c r="N65" s="1950"/>
      <c r="O65" s="1950"/>
      <c r="P65" s="1950"/>
      <c r="Q65" s="1950"/>
      <c r="R65" s="1950"/>
      <c r="S65" s="1950"/>
      <c r="T65" s="1950"/>
      <c r="U65" s="1950"/>
      <c r="V65" s="1950"/>
      <c r="W65" s="1950"/>
      <c r="X65" s="1950"/>
      <c r="Y65" s="1950"/>
      <c r="Z65" s="1950"/>
      <c r="AA65" s="1950"/>
      <c r="AB65" s="1950"/>
      <c r="AC65" s="1950"/>
      <c r="AD65" s="1950"/>
      <c r="AE65" s="1950"/>
      <c r="AF65" s="1950"/>
      <c r="AG65" s="1903" t="s">
        <v>1648</v>
      </c>
      <c r="AH65" s="1935"/>
      <c r="AI65" s="1936"/>
      <c r="AJ65" s="1936"/>
      <c r="AK65" s="1936"/>
      <c r="AL65" s="1936"/>
      <c r="AM65" s="1936"/>
      <c r="AN65" s="1936"/>
      <c r="AO65" s="1937"/>
      <c r="AP65" s="1938"/>
      <c r="AQ65" s="1939"/>
      <c r="AR65" s="1939"/>
      <c r="AS65" s="1939"/>
      <c r="AT65" s="1939"/>
      <c r="AU65" s="1939"/>
      <c r="AV65" s="1939"/>
      <c r="AW65" s="1940"/>
      <c r="AX65" s="1911"/>
      <c r="AY65" s="1911"/>
      <c r="AZ65" s="1911"/>
      <c r="BA65" s="1911"/>
      <c r="BB65" s="1911"/>
      <c r="BC65" s="1911"/>
      <c r="BD65" s="1911"/>
      <c r="BE65" s="1911"/>
      <c r="BF65" s="1911" t="s">
        <v>1115</v>
      </c>
      <c r="BG65" s="1911"/>
      <c r="BH65" s="1911"/>
      <c r="BI65" s="1911"/>
      <c r="BJ65" s="1911"/>
      <c r="BK65" s="1911"/>
      <c r="BL65" s="1912"/>
      <c r="BM65" s="1913"/>
      <c r="BN65" s="1791"/>
    </row>
    <row r="66" spans="1:66" ht="18" customHeight="1">
      <c r="A66" s="1946" t="s">
        <v>479</v>
      </c>
      <c r="B66" s="1947"/>
      <c r="C66" s="1947"/>
      <c r="D66" s="1947"/>
      <c r="E66" s="1947"/>
      <c r="F66" s="1947"/>
      <c r="G66" s="1947"/>
      <c r="H66" s="1947"/>
      <c r="I66" s="1947"/>
      <c r="J66" s="1947"/>
      <c r="K66" s="1947"/>
      <c r="L66" s="1947"/>
      <c r="M66" s="1947"/>
      <c r="N66" s="1947"/>
      <c r="O66" s="1947"/>
      <c r="P66" s="1947"/>
      <c r="Q66" s="1947"/>
      <c r="R66" s="1947"/>
      <c r="S66" s="1947"/>
      <c r="T66" s="1947"/>
      <c r="U66" s="1947"/>
      <c r="V66" s="1947"/>
      <c r="W66" s="1947"/>
      <c r="X66" s="1947"/>
      <c r="Y66" s="1947"/>
      <c r="Z66" s="1947"/>
      <c r="AA66" s="1947"/>
      <c r="AB66" s="1947"/>
      <c r="AC66" s="1947"/>
      <c r="AD66" s="1947"/>
      <c r="AE66" s="1947"/>
      <c r="AF66" s="1947"/>
      <c r="AG66" s="1903" t="s">
        <v>1651</v>
      </c>
      <c r="AH66" s="1935"/>
      <c r="AI66" s="1936"/>
      <c r="AJ66" s="1936"/>
      <c r="AK66" s="1936"/>
      <c r="AL66" s="1936"/>
      <c r="AM66" s="1936"/>
      <c r="AN66" s="1936"/>
      <c r="AO66" s="1937"/>
      <c r="AP66" s="1938"/>
      <c r="AQ66" s="1939"/>
      <c r="AR66" s="1939"/>
      <c r="AS66" s="1939"/>
      <c r="AT66" s="1939"/>
      <c r="AU66" s="1939"/>
      <c r="AV66" s="1939"/>
      <c r="AW66" s="1940"/>
      <c r="AX66" s="1911"/>
      <c r="AY66" s="1911"/>
      <c r="AZ66" s="1911"/>
      <c r="BA66" s="1911"/>
      <c r="BB66" s="1911"/>
      <c r="BC66" s="1911"/>
      <c r="BD66" s="1911"/>
      <c r="BE66" s="1911"/>
      <c r="BF66" s="1911" t="s">
        <v>1115</v>
      </c>
      <c r="BG66" s="1911"/>
      <c r="BH66" s="1911"/>
      <c r="BI66" s="1911"/>
      <c r="BJ66" s="1911"/>
      <c r="BK66" s="1911"/>
      <c r="BL66" s="1912"/>
      <c r="BM66" s="1913"/>
      <c r="BN66" s="1791"/>
    </row>
    <row r="67" spans="1:66" ht="18" customHeight="1">
      <c r="A67" s="1953" t="s">
        <v>480</v>
      </c>
      <c r="B67" s="1954"/>
      <c r="C67" s="1954"/>
      <c r="D67" s="1954"/>
      <c r="E67" s="1954"/>
      <c r="F67" s="1954"/>
      <c r="G67" s="1954"/>
      <c r="H67" s="1954"/>
      <c r="I67" s="1954"/>
      <c r="J67" s="1954"/>
      <c r="K67" s="1954"/>
      <c r="L67" s="1954"/>
      <c r="M67" s="1954"/>
      <c r="N67" s="1954"/>
      <c r="O67" s="1954"/>
      <c r="P67" s="1954"/>
      <c r="Q67" s="1954"/>
      <c r="R67" s="1954"/>
      <c r="S67" s="1954"/>
      <c r="T67" s="1954"/>
      <c r="U67" s="1954"/>
      <c r="V67" s="1954"/>
      <c r="W67" s="1954"/>
      <c r="X67" s="1954"/>
      <c r="Y67" s="1954"/>
      <c r="Z67" s="1954"/>
      <c r="AA67" s="1954"/>
      <c r="AB67" s="1954"/>
      <c r="AC67" s="1954"/>
      <c r="AD67" s="1954"/>
      <c r="AE67" s="1954"/>
      <c r="AF67" s="1955"/>
      <c r="AG67" s="1903" t="s">
        <v>1653</v>
      </c>
      <c r="AH67" s="1935"/>
      <c r="AI67" s="1936"/>
      <c r="AJ67" s="1936"/>
      <c r="AK67" s="1936"/>
      <c r="AL67" s="1936"/>
      <c r="AM67" s="1936"/>
      <c r="AN67" s="1936"/>
      <c r="AO67" s="1937"/>
      <c r="AP67" s="1938"/>
      <c r="AQ67" s="1939"/>
      <c r="AR67" s="1939"/>
      <c r="AS67" s="1939"/>
      <c r="AT67" s="1939"/>
      <c r="AU67" s="1939"/>
      <c r="AV67" s="1939"/>
      <c r="AW67" s="1940"/>
      <c r="AX67" s="1911"/>
      <c r="AY67" s="1911"/>
      <c r="AZ67" s="1911"/>
      <c r="BA67" s="1911"/>
      <c r="BB67" s="1911"/>
      <c r="BC67" s="1911"/>
      <c r="BD67" s="1911"/>
      <c r="BE67" s="1911"/>
      <c r="BF67" s="1911" t="s">
        <v>1115</v>
      </c>
      <c r="BG67" s="1911"/>
      <c r="BH67" s="1911"/>
      <c r="BI67" s="1911"/>
      <c r="BJ67" s="1911"/>
      <c r="BK67" s="1911"/>
      <c r="BL67" s="1912"/>
      <c r="BM67" s="1913"/>
      <c r="BN67" s="1791"/>
    </row>
    <row r="68" spans="1:66" ht="18" customHeight="1">
      <c r="A68" s="1943" t="s">
        <v>481</v>
      </c>
      <c r="B68" s="1944"/>
      <c r="C68" s="1944"/>
      <c r="D68" s="1944"/>
      <c r="E68" s="1944"/>
      <c r="F68" s="1944"/>
      <c r="G68" s="1944"/>
      <c r="H68" s="1944"/>
      <c r="I68" s="1944"/>
      <c r="J68" s="1944"/>
      <c r="K68" s="1944"/>
      <c r="L68" s="1944"/>
      <c r="M68" s="1944"/>
      <c r="N68" s="1944"/>
      <c r="O68" s="1944"/>
      <c r="P68" s="1944"/>
      <c r="Q68" s="1944"/>
      <c r="R68" s="1944"/>
      <c r="S68" s="1944"/>
      <c r="T68" s="1944"/>
      <c r="U68" s="1944"/>
      <c r="V68" s="1944"/>
      <c r="W68" s="1944"/>
      <c r="X68" s="1944"/>
      <c r="Y68" s="1956"/>
      <c r="Z68" s="1951" t="s">
        <v>482</v>
      </c>
      <c r="AA68" s="1951"/>
      <c r="AB68" s="1951"/>
      <c r="AC68" s="1951"/>
      <c r="AD68" s="1951"/>
      <c r="AE68" s="1951"/>
      <c r="AF68" s="1952"/>
      <c r="AG68" s="1934" t="s">
        <v>1655</v>
      </c>
      <c r="AH68" s="1935">
        <f>SUM(AH56+AH57+AH64+AH65+AH66+AH67)</f>
        <v>972611</v>
      </c>
      <c r="AI68" s="1936"/>
      <c r="AJ68" s="1936"/>
      <c r="AK68" s="1936"/>
      <c r="AL68" s="1936"/>
      <c r="AM68" s="1936"/>
      <c r="AN68" s="1936"/>
      <c r="AO68" s="1937"/>
      <c r="AP68" s="1938"/>
      <c r="AQ68" s="1939"/>
      <c r="AR68" s="1939"/>
      <c r="AS68" s="1939"/>
      <c r="AT68" s="1939"/>
      <c r="AU68" s="1939"/>
      <c r="AV68" s="1939"/>
      <c r="AW68" s="1940"/>
      <c r="AX68" s="1911"/>
      <c r="AY68" s="1911"/>
      <c r="AZ68" s="1911"/>
      <c r="BA68" s="1911"/>
      <c r="BB68" s="1911"/>
      <c r="BC68" s="1911"/>
      <c r="BD68" s="1911"/>
      <c r="BE68" s="1911"/>
      <c r="BF68" s="1911" t="s">
        <v>1115</v>
      </c>
      <c r="BG68" s="1911"/>
      <c r="BH68" s="1911"/>
      <c r="BI68" s="1911"/>
      <c r="BJ68" s="1911"/>
      <c r="BK68" s="1911"/>
      <c r="BL68" s="1912"/>
      <c r="BM68" s="1913"/>
      <c r="BN68" s="1791"/>
    </row>
    <row r="69" spans="1:66" ht="18" customHeight="1">
      <c r="A69" s="1949" t="s">
        <v>483</v>
      </c>
      <c r="B69" s="1950"/>
      <c r="C69" s="1950"/>
      <c r="D69" s="1950"/>
      <c r="E69" s="1950"/>
      <c r="F69" s="1950"/>
      <c r="G69" s="1950"/>
      <c r="H69" s="1950"/>
      <c r="I69" s="1950"/>
      <c r="J69" s="1950"/>
      <c r="K69" s="1950"/>
      <c r="L69" s="1950"/>
      <c r="M69" s="1950"/>
      <c r="N69" s="1950"/>
      <c r="O69" s="1950"/>
      <c r="P69" s="1950"/>
      <c r="Q69" s="1950"/>
      <c r="R69" s="1950"/>
      <c r="S69" s="1950"/>
      <c r="T69" s="1950"/>
      <c r="U69" s="1950"/>
      <c r="V69" s="1950"/>
      <c r="W69" s="1950"/>
      <c r="X69" s="1950"/>
      <c r="Y69" s="1950"/>
      <c r="Z69" s="1950"/>
      <c r="AA69" s="1950"/>
      <c r="AB69" s="1950"/>
      <c r="AC69" s="1950"/>
      <c r="AD69" s="1950"/>
      <c r="AE69" s="1950"/>
      <c r="AF69" s="1950"/>
      <c r="AG69" s="1903" t="s">
        <v>1657</v>
      </c>
      <c r="AH69" s="1935"/>
      <c r="AI69" s="1936"/>
      <c r="AJ69" s="1936"/>
      <c r="AK69" s="1936"/>
      <c r="AL69" s="1936"/>
      <c r="AM69" s="1936"/>
      <c r="AN69" s="1936"/>
      <c r="AO69" s="1937"/>
      <c r="AP69" s="1938"/>
      <c r="AQ69" s="1939"/>
      <c r="AR69" s="1939"/>
      <c r="AS69" s="1939"/>
      <c r="AT69" s="1939"/>
      <c r="AU69" s="1939"/>
      <c r="AV69" s="1939"/>
      <c r="AW69" s="1940"/>
      <c r="AX69" s="1911"/>
      <c r="AY69" s="1911"/>
      <c r="AZ69" s="1911"/>
      <c r="BA69" s="1911"/>
      <c r="BB69" s="1911"/>
      <c r="BC69" s="1911"/>
      <c r="BD69" s="1911"/>
      <c r="BE69" s="1911"/>
      <c r="BF69" s="1911" t="s">
        <v>1115</v>
      </c>
      <c r="BG69" s="1911"/>
      <c r="BH69" s="1911"/>
      <c r="BI69" s="1911"/>
      <c r="BJ69" s="1911"/>
      <c r="BK69" s="1911"/>
      <c r="BL69" s="1912"/>
      <c r="BM69" s="1913"/>
      <c r="BN69" s="1791"/>
    </row>
    <row r="70" spans="1:66" ht="18" customHeight="1">
      <c r="A70" s="1943" t="s">
        <v>484</v>
      </c>
      <c r="B70" s="1944"/>
      <c r="C70" s="1944"/>
      <c r="D70" s="1944"/>
      <c r="E70" s="1944"/>
      <c r="F70" s="1944"/>
      <c r="G70" s="1944"/>
      <c r="H70" s="1944"/>
      <c r="I70" s="1944"/>
      <c r="J70" s="1944"/>
      <c r="K70" s="1944"/>
      <c r="L70" s="1944"/>
      <c r="M70" s="1944"/>
      <c r="N70" s="1944"/>
      <c r="O70" s="1944"/>
      <c r="P70" s="1944"/>
      <c r="Q70" s="1944"/>
      <c r="R70" s="1944"/>
      <c r="S70" s="1944"/>
      <c r="T70" s="1944"/>
      <c r="U70" s="1944"/>
      <c r="V70" s="1944"/>
      <c r="W70" s="1944"/>
      <c r="X70" s="1944"/>
      <c r="Y70" s="1956"/>
      <c r="Z70" s="1951" t="s">
        <v>485</v>
      </c>
      <c r="AA70" s="1951"/>
      <c r="AB70" s="1951"/>
      <c r="AC70" s="1951"/>
      <c r="AD70" s="1951"/>
      <c r="AE70" s="1951"/>
      <c r="AF70" s="1952"/>
      <c r="AG70" s="1934" t="s">
        <v>1659</v>
      </c>
      <c r="AH70" s="1935">
        <f>SUM(AH68:AO69)</f>
        <v>972611</v>
      </c>
      <c r="AI70" s="1936"/>
      <c r="AJ70" s="1936"/>
      <c r="AK70" s="1936"/>
      <c r="AL70" s="1936"/>
      <c r="AM70" s="1936"/>
      <c r="AN70" s="1936"/>
      <c r="AO70" s="1937"/>
      <c r="AP70" s="1938"/>
      <c r="AQ70" s="1939"/>
      <c r="AR70" s="1939"/>
      <c r="AS70" s="1939"/>
      <c r="AT70" s="1939"/>
      <c r="AU70" s="1939"/>
      <c r="AV70" s="1939"/>
      <c r="AW70" s="1940"/>
      <c r="AX70" s="1911"/>
      <c r="AY70" s="1911"/>
      <c r="AZ70" s="1911"/>
      <c r="BA70" s="1911"/>
      <c r="BB70" s="1911"/>
      <c r="BC70" s="1911"/>
      <c r="BD70" s="1911"/>
      <c r="BE70" s="1911"/>
      <c r="BF70" s="1911" t="s">
        <v>1115</v>
      </c>
      <c r="BG70" s="1911"/>
      <c r="BH70" s="1911"/>
      <c r="BI70" s="1911"/>
      <c r="BJ70" s="1911"/>
      <c r="BK70" s="1911"/>
      <c r="BL70" s="1912"/>
      <c r="BM70" s="1913"/>
      <c r="BN70" s="1791"/>
    </row>
    <row r="71" spans="1:65" ht="21.75" customHeight="1">
      <c r="A71" s="1949" t="s">
        <v>486</v>
      </c>
      <c r="B71" s="1950"/>
      <c r="C71" s="1950"/>
      <c r="D71" s="1950"/>
      <c r="E71" s="1950"/>
      <c r="F71" s="1950"/>
      <c r="G71" s="1950"/>
      <c r="H71" s="1950"/>
      <c r="I71" s="1950"/>
      <c r="J71" s="1950"/>
      <c r="K71" s="1950"/>
      <c r="L71" s="1950"/>
      <c r="M71" s="1950"/>
      <c r="N71" s="1950"/>
      <c r="O71" s="1950"/>
      <c r="P71" s="1950"/>
      <c r="Q71" s="1950"/>
      <c r="R71" s="1950"/>
      <c r="S71" s="1950"/>
      <c r="T71" s="1950"/>
      <c r="U71" s="1950"/>
      <c r="V71" s="1950"/>
      <c r="W71" s="1950"/>
      <c r="X71" s="1950"/>
      <c r="Y71" s="1950"/>
      <c r="Z71" s="1950"/>
      <c r="AA71" s="1950"/>
      <c r="AB71" s="1950"/>
      <c r="AC71" s="1950"/>
      <c r="AD71" s="1950"/>
      <c r="AE71" s="1950"/>
      <c r="AF71" s="1950"/>
      <c r="AG71" s="1903" t="s">
        <v>1661</v>
      </c>
      <c r="AH71" s="1904">
        <v>672600</v>
      </c>
      <c r="AI71" s="1905"/>
      <c r="AJ71" s="1905"/>
      <c r="AK71" s="1905"/>
      <c r="AL71" s="1905"/>
      <c r="AM71" s="1905"/>
      <c r="AN71" s="1905"/>
      <c r="AO71" s="1906"/>
      <c r="AP71" s="1907"/>
      <c r="AQ71" s="1908"/>
      <c r="AR71" s="1908"/>
      <c r="AS71" s="1908"/>
      <c r="AT71" s="1908"/>
      <c r="AU71" s="1908"/>
      <c r="AV71" s="1908"/>
      <c r="AW71" s="1909"/>
      <c r="AX71" s="1911"/>
      <c r="AY71" s="1911"/>
      <c r="AZ71" s="1911"/>
      <c r="BA71" s="1911"/>
      <c r="BB71" s="1911"/>
      <c r="BC71" s="1911"/>
      <c r="BD71" s="1911"/>
      <c r="BE71" s="1911"/>
      <c r="BF71" s="1911" t="s">
        <v>1115</v>
      </c>
      <c r="BG71" s="1911"/>
      <c r="BH71" s="1911"/>
      <c r="BI71" s="1911"/>
      <c r="BJ71" s="1911"/>
      <c r="BK71" s="1911"/>
      <c r="BL71" s="1912"/>
      <c r="BM71" s="1913"/>
    </row>
    <row r="72" spans="1:65" ht="21.75" customHeight="1">
      <c r="A72" s="1949" t="s">
        <v>487</v>
      </c>
      <c r="B72" s="1950"/>
      <c r="C72" s="1950"/>
      <c r="D72" s="1950"/>
      <c r="E72" s="1950"/>
      <c r="F72" s="1950"/>
      <c r="G72" s="1950"/>
      <c r="H72" s="1950"/>
      <c r="I72" s="1950"/>
      <c r="J72" s="1950"/>
      <c r="K72" s="1950"/>
      <c r="L72" s="1950"/>
      <c r="M72" s="1950"/>
      <c r="N72" s="1950"/>
      <c r="O72" s="1950"/>
      <c r="P72" s="1950"/>
      <c r="Q72" s="1950"/>
      <c r="R72" s="1950"/>
      <c r="S72" s="1950"/>
      <c r="T72" s="1950"/>
      <c r="U72" s="1950"/>
      <c r="V72" s="1950"/>
      <c r="W72" s="1950"/>
      <c r="X72" s="1950"/>
      <c r="Y72" s="1950"/>
      <c r="Z72" s="1950"/>
      <c r="AA72" s="1950"/>
      <c r="AB72" s="1950"/>
      <c r="AC72" s="1950"/>
      <c r="AD72" s="1950"/>
      <c r="AE72" s="1950"/>
      <c r="AF72" s="1950"/>
      <c r="AG72" s="1903" t="s">
        <v>1663</v>
      </c>
      <c r="AH72" s="1935"/>
      <c r="AI72" s="1936"/>
      <c r="AJ72" s="1936"/>
      <c r="AK72" s="1936"/>
      <c r="AL72" s="1936"/>
      <c r="AM72" s="1936"/>
      <c r="AN72" s="1936"/>
      <c r="AO72" s="1937"/>
      <c r="AP72" s="1938"/>
      <c r="AQ72" s="1939"/>
      <c r="AR72" s="1939"/>
      <c r="AS72" s="1939"/>
      <c r="AT72" s="1939"/>
      <c r="AU72" s="1939"/>
      <c r="AV72" s="1939"/>
      <c r="AW72" s="1940"/>
      <c r="AX72" s="1911"/>
      <c r="AY72" s="1911"/>
      <c r="AZ72" s="1911"/>
      <c r="BA72" s="1911"/>
      <c r="BB72" s="1911"/>
      <c r="BC72" s="1911"/>
      <c r="BD72" s="1911"/>
      <c r="BE72" s="1911"/>
      <c r="BF72" s="1911" t="s">
        <v>1115</v>
      </c>
      <c r="BG72" s="1911"/>
      <c r="BH72" s="1911"/>
      <c r="BI72" s="1911"/>
      <c r="BJ72" s="1911"/>
      <c r="BK72" s="1911"/>
      <c r="BL72" s="1912"/>
      <c r="BM72" s="1913"/>
    </row>
    <row r="73" spans="1:65" ht="21.75" customHeight="1">
      <c r="A73" s="1949" t="s">
        <v>488</v>
      </c>
      <c r="B73" s="1950"/>
      <c r="C73" s="1950"/>
      <c r="D73" s="1950"/>
      <c r="E73" s="1950"/>
      <c r="F73" s="1950"/>
      <c r="G73" s="1950"/>
      <c r="H73" s="1950"/>
      <c r="I73" s="1950"/>
      <c r="J73" s="1950"/>
      <c r="K73" s="1950"/>
      <c r="L73" s="1950"/>
      <c r="M73" s="1950"/>
      <c r="N73" s="1950"/>
      <c r="O73" s="1950"/>
      <c r="P73" s="1950"/>
      <c r="Q73" s="1950"/>
      <c r="R73" s="1950"/>
      <c r="S73" s="1950"/>
      <c r="T73" s="1950"/>
      <c r="U73" s="1950"/>
      <c r="V73" s="1950"/>
      <c r="W73" s="1950"/>
      <c r="X73" s="1950"/>
      <c r="Y73" s="1950"/>
      <c r="Z73" s="1950"/>
      <c r="AA73" s="1950"/>
      <c r="AB73" s="1950"/>
      <c r="AC73" s="1950"/>
      <c r="AD73" s="1950"/>
      <c r="AE73" s="1950"/>
      <c r="AF73" s="1950"/>
      <c r="AG73" s="1903" t="s">
        <v>1665</v>
      </c>
      <c r="AH73" s="1935">
        <v>555056</v>
      </c>
      <c r="AI73" s="1936"/>
      <c r="AJ73" s="1936"/>
      <c r="AK73" s="1936"/>
      <c r="AL73" s="1936"/>
      <c r="AM73" s="1936"/>
      <c r="AN73" s="1936"/>
      <c r="AO73" s="1937"/>
      <c r="AP73" s="1938"/>
      <c r="AQ73" s="1939"/>
      <c r="AR73" s="1939"/>
      <c r="AS73" s="1939"/>
      <c r="AT73" s="1939"/>
      <c r="AU73" s="1939"/>
      <c r="AV73" s="1939"/>
      <c r="AW73" s="1940"/>
      <c r="AX73" s="1911"/>
      <c r="AY73" s="1911"/>
      <c r="AZ73" s="1911"/>
      <c r="BA73" s="1911"/>
      <c r="BB73" s="1911"/>
      <c r="BC73" s="1911"/>
      <c r="BD73" s="1911"/>
      <c r="BE73" s="1911"/>
      <c r="BF73" s="1911" t="s">
        <v>1115</v>
      </c>
      <c r="BG73" s="1911"/>
      <c r="BH73" s="1911"/>
      <c r="BI73" s="1911"/>
      <c r="BJ73" s="1911"/>
      <c r="BK73" s="1911"/>
      <c r="BL73" s="1912"/>
      <c r="BM73" s="1913"/>
    </row>
    <row r="74" spans="1:65" ht="21.75" customHeight="1">
      <c r="A74" s="1941" t="s">
        <v>489</v>
      </c>
      <c r="B74" s="1942"/>
      <c r="C74" s="1942"/>
      <c r="D74" s="1942"/>
      <c r="E74" s="1942"/>
      <c r="F74" s="1942"/>
      <c r="G74" s="1942"/>
      <c r="H74" s="1942"/>
      <c r="I74" s="1942"/>
      <c r="J74" s="1942"/>
      <c r="K74" s="1942"/>
      <c r="L74" s="1942"/>
      <c r="M74" s="1942"/>
      <c r="N74" s="1942"/>
      <c r="O74" s="1942"/>
      <c r="P74" s="1942"/>
      <c r="Q74" s="1942"/>
      <c r="R74" s="1942"/>
      <c r="S74" s="1942"/>
      <c r="T74" s="1942"/>
      <c r="U74" s="1942"/>
      <c r="V74" s="1942"/>
      <c r="W74" s="1942"/>
      <c r="X74" s="1942"/>
      <c r="Y74" s="1957"/>
      <c r="Z74" s="1958" t="s">
        <v>490</v>
      </c>
      <c r="AA74" s="1958"/>
      <c r="AB74" s="1958"/>
      <c r="AC74" s="1958"/>
      <c r="AD74" s="1958"/>
      <c r="AE74" s="1958"/>
      <c r="AF74" s="1959"/>
      <c r="AG74" s="1934" t="s">
        <v>1667</v>
      </c>
      <c r="AH74" s="1935">
        <f>SUM(AH38+AH70+AH71+AH72+AH73)</f>
        <v>2328267</v>
      </c>
      <c r="AI74" s="1936"/>
      <c r="AJ74" s="1936"/>
      <c r="AK74" s="1936"/>
      <c r="AL74" s="1936"/>
      <c r="AM74" s="1936"/>
      <c r="AN74" s="1936"/>
      <c r="AO74" s="1937"/>
      <c r="AP74" s="1938"/>
      <c r="AQ74" s="1939"/>
      <c r="AR74" s="1939"/>
      <c r="AS74" s="1939"/>
      <c r="AT74" s="1939"/>
      <c r="AU74" s="1939"/>
      <c r="AV74" s="1939"/>
      <c r="AW74" s="1940"/>
      <c r="AX74" s="1911"/>
      <c r="AY74" s="1911"/>
      <c r="AZ74" s="1911"/>
      <c r="BA74" s="1911"/>
      <c r="BB74" s="1911"/>
      <c r="BC74" s="1911"/>
      <c r="BD74" s="1911"/>
      <c r="BE74" s="1911"/>
      <c r="BF74" s="1911" t="s">
        <v>1115</v>
      </c>
      <c r="BG74" s="1911"/>
      <c r="BH74" s="1911"/>
      <c r="BI74" s="1911"/>
      <c r="BJ74" s="1911"/>
      <c r="BK74" s="1911"/>
      <c r="BL74" s="1912"/>
      <c r="BM74" s="1913"/>
    </row>
    <row r="75" spans="1:65" ht="21.75" customHeight="1">
      <c r="A75" s="1932" t="s">
        <v>491</v>
      </c>
      <c r="B75" s="1933"/>
      <c r="C75" s="1933"/>
      <c r="D75" s="1933"/>
      <c r="E75" s="1933"/>
      <c r="F75" s="1933"/>
      <c r="G75" s="1933"/>
      <c r="H75" s="1933"/>
      <c r="I75" s="1933"/>
      <c r="J75" s="1933"/>
      <c r="K75" s="1933"/>
      <c r="L75" s="1933"/>
      <c r="M75" s="1933"/>
      <c r="N75" s="1933"/>
      <c r="O75" s="1933"/>
      <c r="P75" s="1933"/>
      <c r="Q75" s="1933"/>
      <c r="R75" s="1933"/>
      <c r="S75" s="1933"/>
      <c r="T75" s="1933"/>
      <c r="U75" s="1933"/>
      <c r="V75" s="1933"/>
      <c r="W75" s="1933"/>
      <c r="X75" s="1933"/>
      <c r="Y75" s="1933"/>
      <c r="Z75" s="1933"/>
      <c r="AA75" s="1933"/>
      <c r="AB75" s="1933"/>
      <c r="AC75" s="1933"/>
      <c r="AD75" s="1933"/>
      <c r="AE75" s="1933"/>
      <c r="AF75" s="1933"/>
      <c r="AG75" s="1934" t="s">
        <v>1669</v>
      </c>
      <c r="AH75" s="1935"/>
      <c r="AI75" s="1936"/>
      <c r="AJ75" s="1936"/>
      <c r="AK75" s="1936"/>
      <c r="AL75" s="1936"/>
      <c r="AM75" s="1936"/>
      <c r="AN75" s="1936"/>
      <c r="AO75" s="1937"/>
      <c r="AP75" s="1938"/>
      <c r="AQ75" s="1939"/>
      <c r="AR75" s="1939"/>
      <c r="AS75" s="1939"/>
      <c r="AT75" s="1939"/>
      <c r="AU75" s="1939"/>
      <c r="AV75" s="1939"/>
      <c r="AW75" s="1940"/>
      <c r="AX75" s="1911"/>
      <c r="AY75" s="1911"/>
      <c r="AZ75" s="1911"/>
      <c r="BA75" s="1911"/>
      <c r="BB75" s="1911"/>
      <c r="BC75" s="1911"/>
      <c r="BD75" s="1911"/>
      <c r="BE75" s="1911"/>
      <c r="BF75" s="1911" t="s">
        <v>1115</v>
      </c>
      <c r="BG75" s="1911"/>
      <c r="BH75" s="1911"/>
      <c r="BI75" s="1911"/>
      <c r="BJ75" s="1911"/>
      <c r="BK75" s="1911"/>
      <c r="BL75" s="1912"/>
      <c r="BM75" s="1913"/>
    </row>
    <row r="76" spans="1:65" ht="21.75" customHeight="1">
      <c r="A76" s="1943" t="s">
        <v>492</v>
      </c>
      <c r="B76" s="1944"/>
      <c r="C76" s="1944"/>
      <c r="D76" s="1944"/>
      <c r="E76" s="1944"/>
      <c r="F76" s="1944"/>
      <c r="G76" s="1944"/>
      <c r="H76" s="1944"/>
      <c r="I76" s="1944"/>
      <c r="J76" s="1944"/>
      <c r="K76" s="1944"/>
      <c r="L76" s="1944"/>
      <c r="M76" s="1944"/>
      <c r="N76" s="1944"/>
      <c r="O76" s="1944"/>
      <c r="P76" s="1944"/>
      <c r="Q76" s="1944"/>
      <c r="R76" s="1944"/>
      <c r="S76" s="1944"/>
      <c r="T76" s="1944"/>
      <c r="U76" s="1944"/>
      <c r="V76" s="1944"/>
      <c r="W76" s="1944"/>
      <c r="X76" s="1944"/>
      <c r="Y76" s="1944"/>
      <c r="Z76" s="1944"/>
      <c r="AA76" s="1944"/>
      <c r="AB76" s="1944"/>
      <c r="AC76" s="1944"/>
      <c r="AD76" s="1944"/>
      <c r="AE76" s="1944"/>
      <c r="AF76" s="1945"/>
      <c r="AG76" s="1934" t="s">
        <v>1671</v>
      </c>
      <c r="AH76" s="1935"/>
      <c r="AI76" s="1936"/>
      <c r="AJ76" s="1936"/>
      <c r="AK76" s="1936"/>
      <c r="AL76" s="1936"/>
      <c r="AM76" s="1936"/>
      <c r="AN76" s="1936"/>
      <c r="AO76" s="1937"/>
      <c r="AP76" s="1938"/>
      <c r="AQ76" s="1939"/>
      <c r="AR76" s="1939"/>
      <c r="AS76" s="1939"/>
      <c r="AT76" s="1939"/>
      <c r="AU76" s="1939"/>
      <c r="AV76" s="1939"/>
      <c r="AW76" s="1940"/>
      <c r="AX76" s="1912"/>
      <c r="AY76" s="1960"/>
      <c r="AZ76" s="1960"/>
      <c r="BA76" s="1960"/>
      <c r="BB76" s="1960"/>
      <c r="BC76" s="1960"/>
      <c r="BD76" s="1960"/>
      <c r="BE76" s="1910"/>
      <c r="BF76" s="1911" t="s">
        <v>1115</v>
      </c>
      <c r="BG76" s="1911"/>
      <c r="BH76" s="1911"/>
      <c r="BI76" s="1911"/>
      <c r="BJ76" s="1911"/>
      <c r="BK76" s="1911"/>
      <c r="BL76" s="1912"/>
      <c r="BM76" s="1913"/>
    </row>
    <row r="77" spans="1:65" ht="21.75" customHeight="1">
      <c r="A77" s="1943" t="s">
        <v>493</v>
      </c>
      <c r="B77" s="1944"/>
      <c r="C77" s="1944"/>
      <c r="D77" s="1944"/>
      <c r="E77" s="1944"/>
      <c r="F77" s="1944"/>
      <c r="G77" s="1944"/>
      <c r="H77" s="1944"/>
      <c r="I77" s="1944"/>
      <c r="J77" s="1944"/>
      <c r="K77" s="1944"/>
      <c r="L77" s="1944"/>
      <c r="M77" s="1944"/>
      <c r="N77" s="1944"/>
      <c r="O77" s="1944"/>
      <c r="P77" s="1944"/>
      <c r="Q77" s="1944"/>
      <c r="R77" s="1944"/>
      <c r="S77" s="1944"/>
      <c r="T77" s="1944"/>
      <c r="U77" s="1944"/>
      <c r="V77" s="1944"/>
      <c r="W77" s="1944"/>
      <c r="X77" s="1956"/>
      <c r="Y77" s="1961" t="s">
        <v>494</v>
      </c>
      <c r="Z77" s="1961"/>
      <c r="AA77" s="1961"/>
      <c r="AB77" s="1961"/>
      <c r="AC77" s="1961"/>
      <c r="AD77" s="1961"/>
      <c r="AE77" s="1961"/>
      <c r="AF77" s="1962"/>
      <c r="AG77" s="1934" t="s">
        <v>1673</v>
      </c>
      <c r="AH77" s="1904">
        <f>SUM(AH19+AH20+AH21+AH22+AH23+AH24+AH25+AH26+AH74+AH75+AH76)</f>
        <v>8483898</v>
      </c>
      <c r="AI77" s="1905"/>
      <c r="AJ77" s="1905"/>
      <c r="AK77" s="1905"/>
      <c r="AL77" s="1905"/>
      <c r="AM77" s="1905"/>
      <c r="AN77" s="1905"/>
      <c r="AO77" s="1906"/>
      <c r="AP77" s="1907"/>
      <c r="AQ77" s="1908"/>
      <c r="AR77" s="1908"/>
      <c r="AS77" s="1908"/>
      <c r="AT77" s="1908"/>
      <c r="AU77" s="1908"/>
      <c r="AV77" s="1908"/>
      <c r="AW77" s="1909"/>
      <c r="AX77" s="1911"/>
      <c r="AY77" s="1911"/>
      <c r="AZ77" s="1911"/>
      <c r="BA77" s="1911"/>
      <c r="BB77" s="1911"/>
      <c r="BC77" s="1911"/>
      <c r="BD77" s="1911"/>
      <c r="BE77" s="1911"/>
      <c r="BF77" s="1911" t="s">
        <v>1115</v>
      </c>
      <c r="BG77" s="1911"/>
      <c r="BH77" s="1911"/>
      <c r="BI77" s="1911"/>
      <c r="BJ77" s="1911"/>
      <c r="BK77" s="1911"/>
      <c r="BL77" s="1912"/>
      <c r="BM77" s="1913"/>
    </row>
    <row r="78" spans="1:65" ht="21.75" customHeight="1">
      <c r="A78" s="1949" t="s">
        <v>495</v>
      </c>
      <c r="B78" s="1950"/>
      <c r="C78" s="1950"/>
      <c r="D78" s="1950"/>
      <c r="E78" s="1950"/>
      <c r="F78" s="1950"/>
      <c r="G78" s="1950"/>
      <c r="H78" s="1950"/>
      <c r="I78" s="1950"/>
      <c r="J78" s="1950"/>
      <c r="K78" s="1950"/>
      <c r="L78" s="1950"/>
      <c r="M78" s="1950"/>
      <c r="N78" s="1950"/>
      <c r="O78" s="1950"/>
      <c r="P78" s="1950"/>
      <c r="Q78" s="1950"/>
      <c r="R78" s="1950"/>
      <c r="S78" s="1950"/>
      <c r="T78" s="1950"/>
      <c r="U78" s="1950"/>
      <c r="V78" s="1950"/>
      <c r="W78" s="1950"/>
      <c r="X78" s="1950"/>
      <c r="Y78" s="1950"/>
      <c r="Z78" s="1950"/>
      <c r="AA78" s="1950"/>
      <c r="AB78" s="1950"/>
      <c r="AC78" s="1950"/>
      <c r="AD78" s="1950"/>
      <c r="AE78" s="1950"/>
      <c r="AF78" s="1950"/>
      <c r="AG78" s="1903" t="s">
        <v>1675</v>
      </c>
      <c r="AH78" s="1935">
        <v>1245900</v>
      </c>
      <c r="AI78" s="1936"/>
      <c r="AJ78" s="1936"/>
      <c r="AK78" s="1936"/>
      <c r="AL78" s="1936"/>
      <c r="AM78" s="1936"/>
      <c r="AN78" s="1936"/>
      <c r="AO78" s="1937"/>
      <c r="AP78" s="1938"/>
      <c r="AQ78" s="1939"/>
      <c r="AR78" s="1939"/>
      <c r="AS78" s="1939"/>
      <c r="AT78" s="1939"/>
      <c r="AU78" s="1939"/>
      <c r="AV78" s="1939"/>
      <c r="AW78" s="1940"/>
      <c r="AX78" s="1911"/>
      <c r="AY78" s="1911"/>
      <c r="AZ78" s="1911"/>
      <c r="BA78" s="1911"/>
      <c r="BB78" s="1911"/>
      <c r="BC78" s="1911"/>
      <c r="BD78" s="1911"/>
      <c r="BE78" s="1911"/>
      <c r="BF78" s="1911" t="s">
        <v>1115</v>
      </c>
      <c r="BG78" s="1911"/>
      <c r="BH78" s="1911"/>
      <c r="BI78" s="1911"/>
      <c r="BJ78" s="1911"/>
      <c r="BK78" s="1911"/>
      <c r="BL78" s="1912"/>
      <c r="BM78" s="1913"/>
    </row>
    <row r="79" spans="1:65" ht="21.75" customHeight="1">
      <c r="A79" s="1949" t="s">
        <v>496</v>
      </c>
      <c r="B79" s="1950"/>
      <c r="C79" s="1950"/>
      <c r="D79" s="1950"/>
      <c r="E79" s="1950"/>
      <c r="F79" s="1950"/>
      <c r="G79" s="1950"/>
      <c r="H79" s="1950"/>
      <c r="I79" s="1950"/>
      <c r="J79" s="1950"/>
      <c r="K79" s="1950"/>
      <c r="L79" s="1950"/>
      <c r="M79" s="1950"/>
      <c r="N79" s="1950"/>
      <c r="O79" s="1950"/>
      <c r="P79" s="1950"/>
      <c r="Q79" s="1950"/>
      <c r="R79" s="1950"/>
      <c r="S79" s="1950"/>
      <c r="T79" s="1950"/>
      <c r="U79" s="1950"/>
      <c r="V79" s="1950"/>
      <c r="W79" s="1950"/>
      <c r="X79" s="1950"/>
      <c r="Y79" s="1950"/>
      <c r="Z79" s="1950"/>
      <c r="AA79" s="1950"/>
      <c r="AB79" s="1950"/>
      <c r="AC79" s="1950"/>
      <c r="AD79" s="1950"/>
      <c r="AE79" s="1950"/>
      <c r="AF79" s="1950"/>
      <c r="AG79" s="1903" t="s">
        <v>1677</v>
      </c>
      <c r="AH79" s="1935">
        <v>5131654</v>
      </c>
      <c r="AI79" s="1936"/>
      <c r="AJ79" s="1936"/>
      <c r="AK79" s="1936"/>
      <c r="AL79" s="1936"/>
      <c r="AM79" s="1936"/>
      <c r="AN79" s="1936"/>
      <c r="AO79" s="1937"/>
      <c r="AP79" s="1938"/>
      <c r="AQ79" s="1939"/>
      <c r="AR79" s="1939"/>
      <c r="AS79" s="1939"/>
      <c r="AT79" s="1939"/>
      <c r="AU79" s="1939"/>
      <c r="AV79" s="1939"/>
      <c r="AW79" s="1940"/>
      <c r="AX79" s="1911"/>
      <c r="AY79" s="1911"/>
      <c r="AZ79" s="1911"/>
      <c r="BA79" s="1911"/>
      <c r="BB79" s="1911"/>
      <c r="BC79" s="1911"/>
      <c r="BD79" s="1911"/>
      <c r="BE79" s="1911"/>
      <c r="BF79" s="1911" t="s">
        <v>1115</v>
      </c>
      <c r="BG79" s="1911"/>
      <c r="BH79" s="1911"/>
      <c r="BI79" s="1911"/>
      <c r="BJ79" s="1911"/>
      <c r="BK79" s="1911"/>
      <c r="BL79" s="1912"/>
      <c r="BM79" s="1913"/>
    </row>
    <row r="80" spans="1:65" ht="21.75" customHeight="1">
      <c r="A80" s="1949" t="s">
        <v>497</v>
      </c>
      <c r="B80" s="1950"/>
      <c r="C80" s="1950"/>
      <c r="D80" s="1950"/>
      <c r="E80" s="1950"/>
      <c r="F80" s="1950"/>
      <c r="G80" s="1950"/>
      <c r="H80" s="1950"/>
      <c r="I80" s="1950"/>
      <c r="J80" s="1950"/>
      <c r="K80" s="1950"/>
      <c r="L80" s="1950"/>
      <c r="M80" s="1950"/>
      <c r="N80" s="1950"/>
      <c r="O80" s="1950"/>
      <c r="P80" s="1950"/>
      <c r="Q80" s="1950"/>
      <c r="R80" s="1950"/>
      <c r="S80" s="1950"/>
      <c r="T80" s="1950"/>
      <c r="U80" s="1950"/>
      <c r="V80" s="1950"/>
      <c r="W80" s="1950"/>
      <c r="X80" s="1950"/>
      <c r="Y80" s="1950"/>
      <c r="Z80" s="1950"/>
      <c r="AA80" s="1950"/>
      <c r="AB80" s="1950"/>
      <c r="AC80" s="1950"/>
      <c r="AD80" s="1950"/>
      <c r="AE80" s="1950"/>
      <c r="AF80" s="1950"/>
      <c r="AG80" s="1903" t="s">
        <v>1679</v>
      </c>
      <c r="AH80" s="1935">
        <v>1026319</v>
      </c>
      <c r="AI80" s="1936"/>
      <c r="AJ80" s="1936"/>
      <c r="AK80" s="1936"/>
      <c r="AL80" s="1936"/>
      <c r="AM80" s="1936"/>
      <c r="AN80" s="1936"/>
      <c r="AO80" s="1937"/>
      <c r="AP80" s="1938"/>
      <c r="AQ80" s="1939"/>
      <c r="AR80" s="1939"/>
      <c r="AS80" s="1939"/>
      <c r="AT80" s="1939"/>
      <c r="AU80" s="1939"/>
      <c r="AV80" s="1939"/>
      <c r="AW80" s="1940"/>
      <c r="AX80" s="1911"/>
      <c r="AY80" s="1911"/>
      <c r="AZ80" s="1911"/>
      <c r="BA80" s="1911"/>
      <c r="BB80" s="1911"/>
      <c r="BC80" s="1911"/>
      <c r="BD80" s="1911"/>
      <c r="BE80" s="1911"/>
      <c r="BF80" s="1911" t="s">
        <v>1115</v>
      </c>
      <c r="BG80" s="1911"/>
      <c r="BH80" s="1911"/>
      <c r="BI80" s="1911"/>
      <c r="BJ80" s="1911"/>
      <c r="BK80" s="1911"/>
      <c r="BL80" s="1912"/>
      <c r="BM80" s="1913"/>
    </row>
    <row r="81" spans="1:67" ht="18" customHeight="1">
      <c r="A81" s="1946" t="s">
        <v>498</v>
      </c>
      <c r="B81" s="1947"/>
      <c r="C81" s="1947"/>
      <c r="D81" s="1947"/>
      <c r="E81" s="1947"/>
      <c r="F81" s="1947"/>
      <c r="G81" s="1947"/>
      <c r="H81" s="1947"/>
      <c r="I81" s="1947"/>
      <c r="J81" s="1947"/>
      <c r="K81" s="1947"/>
      <c r="L81" s="1947"/>
      <c r="M81" s="1947"/>
      <c r="N81" s="1947"/>
      <c r="O81" s="1947"/>
      <c r="P81" s="1947"/>
      <c r="Q81" s="1947"/>
      <c r="R81" s="1947"/>
      <c r="S81" s="1947"/>
      <c r="T81" s="1947"/>
      <c r="U81" s="1947"/>
      <c r="V81" s="1947"/>
      <c r="W81" s="1947"/>
      <c r="X81" s="1947"/>
      <c r="Y81" s="1947"/>
      <c r="Z81" s="1947"/>
      <c r="AA81" s="1947"/>
      <c r="AB81" s="1947"/>
      <c r="AC81" s="1947"/>
      <c r="AD81" s="1947"/>
      <c r="AE81" s="1947"/>
      <c r="AF81" s="1947"/>
      <c r="AG81" s="1903" t="s">
        <v>1681</v>
      </c>
      <c r="AH81" s="1935"/>
      <c r="AI81" s="1936"/>
      <c r="AJ81" s="1936"/>
      <c r="AK81" s="1936"/>
      <c r="AL81" s="1936"/>
      <c r="AM81" s="1936"/>
      <c r="AN81" s="1936"/>
      <c r="AO81" s="1937"/>
      <c r="AP81" s="1938"/>
      <c r="AQ81" s="1939"/>
      <c r="AR81" s="1939"/>
      <c r="AS81" s="1939"/>
      <c r="AT81" s="1939"/>
      <c r="AU81" s="1939"/>
      <c r="AV81" s="1939"/>
      <c r="AW81" s="1940"/>
      <c r="AX81" s="1911"/>
      <c r="AY81" s="1911"/>
      <c r="AZ81" s="1911"/>
      <c r="BA81" s="1911"/>
      <c r="BB81" s="1911"/>
      <c r="BC81" s="1911"/>
      <c r="BD81" s="1911"/>
      <c r="BE81" s="1911"/>
      <c r="BF81" s="1911" t="s">
        <v>1115</v>
      </c>
      <c r="BG81" s="1911"/>
      <c r="BH81" s="1911"/>
      <c r="BI81" s="1911"/>
      <c r="BJ81" s="1911"/>
      <c r="BK81" s="1911"/>
      <c r="BL81" s="1912"/>
      <c r="BM81" s="1913"/>
      <c r="BN81" s="1791"/>
      <c r="BO81" s="1791"/>
    </row>
    <row r="82" spans="1:67" ht="18" customHeight="1">
      <c r="A82" s="1946" t="s">
        <v>499</v>
      </c>
      <c r="B82" s="1947"/>
      <c r="C82" s="1947"/>
      <c r="D82" s="1947"/>
      <c r="E82" s="1947"/>
      <c r="F82" s="1947"/>
      <c r="G82" s="1947"/>
      <c r="H82" s="1947"/>
      <c r="I82" s="1947"/>
      <c r="J82" s="1947"/>
      <c r="K82" s="1947"/>
      <c r="L82" s="1947"/>
      <c r="M82" s="1947"/>
      <c r="N82" s="1947"/>
      <c r="O82" s="1947"/>
      <c r="P82" s="1947"/>
      <c r="Q82" s="1947"/>
      <c r="R82" s="1947"/>
      <c r="S82" s="1947"/>
      <c r="T82" s="1947"/>
      <c r="U82" s="1947"/>
      <c r="V82" s="1947"/>
      <c r="W82" s="1947"/>
      <c r="X82" s="1947"/>
      <c r="Y82" s="1947"/>
      <c r="Z82" s="1947"/>
      <c r="AA82" s="1947"/>
      <c r="AB82" s="1947"/>
      <c r="AC82" s="1947"/>
      <c r="AD82" s="1947"/>
      <c r="AE82" s="1947"/>
      <c r="AF82" s="1947"/>
      <c r="AG82" s="1903" t="s">
        <v>1683</v>
      </c>
      <c r="AH82" s="1935"/>
      <c r="AI82" s="1936"/>
      <c r="AJ82" s="1936"/>
      <c r="AK82" s="1936"/>
      <c r="AL82" s="1936"/>
      <c r="AM82" s="1936"/>
      <c r="AN82" s="1936"/>
      <c r="AO82" s="1937"/>
      <c r="AP82" s="1938"/>
      <c r="AQ82" s="1939"/>
      <c r="AR82" s="1939"/>
      <c r="AS82" s="1939"/>
      <c r="AT82" s="1939"/>
      <c r="AU82" s="1939"/>
      <c r="AV82" s="1939"/>
      <c r="AW82" s="1940"/>
      <c r="AX82" s="1911"/>
      <c r="AY82" s="1911"/>
      <c r="AZ82" s="1911"/>
      <c r="BA82" s="1911"/>
      <c r="BB82" s="1911"/>
      <c r="BC82" s="1911"/>
      <c r="BD82" s="1911"/>
      <c r="BE82" s="1911"/>
      <c r="BF82" s="1911" t="s">
        <v>1115</v>
      </c>
      <c r="BG82" s="1911"/>
      <c r="BH82" s="1911"/>
      <c r="BI82" s="1911"/>
      <c r="BJ82" s="1911"/>
      <c r="BK82" s="1911"/>
      <c r="BL82" s="1912"/>
      <c r="BM82" s="1913"/>
      <c r="BN82" s="1791"/>
      <c r="BO82" s="1791"/>
    </row>
    <row r="83" spans="1:67" ht="27.75" customHeight="1">
      <c r="A83" s="1946" t="s">
        <v>500</v>
      </c>
      <c r="B83" s="1947"/>
      <c r="C83" s="1947"/>
      <c r="D83" s="1947"/>
      <c r="E83" s="1947"/>
      <c r="F83" s="1947"/>
      <c r="G83" s="1947"/>
      <c r="H83" s="1947"/>
      <c r="I83" s="1947"/>
      <c r="J83" s="1947"/>
      <c r="K83" s="1947"/>
      <c r="L83" s="1947"/>
      <c r="M83" s="1947"/>
      <c r="N83" s="1947"/>
      <c r="O83" s="1947"/>
      <c r="P83" s="1947"/>
      <c r="Q83" s="1947"/>
      <c r="R83" s="1947"/>
      <c r="S83" s="1947"/>
      <c r="T83" s="1947"/>
      <c r="U83" s="1947"/>
      <c r="V83" s="1947"/>
      <c r="W83" s="1947"/>
      <c r="X83" s="1947"/>
      <c r="Y83" s="1947"/>
      <c r="Z83" s="1947"/>
      <c r="AA83" s="1947"/>
      <c r="AB83" s="1947"/>
      <c r="AC83" s="1947"/>
      <c r="AD83" s="1947"/>
      <c r="AE83" s="1947"/>
      <c r="AF83" s="1947"/>
      <c r="AG83" s="1903" t="s">
        <v>1793</v>
      </c>
      <c r="AH83" s="1935"/>
      <c r="AI83" s="1936"/>
      <c r="AJ83" s="1936"/>
      <c r="AK83" s="1936"/>
      <c r="AL83" s="1936"/>
      <c r="AM83" s="1936"/>
      <c r="AN83" s="1936"/>
      <c r="AO83" s="1937"/>
      <c r="AP83" s="1938"/>
      <c r="AQ83" s="1939"/>
      <c r="AR83" s="1939"/>
      <c r="AS83" s="1939"/>
      <c r="AT83" s="1939"/>
      <c r="AU83" s="1939"/>
      <c r="AV83" s="1939"/>
      <c r="AW83" s="1940"/>
      <c r="AX83" s="1911"/>
      <c r="AY83" s="1911"/>
      <c r="AZ83" s="1911"/>
      <c r="BA83" s="1911"/>
      <c r="BB83" s="1911"/>
      <c r="BC83" s="1911"/>
      <c r="BD83" s="1911"/>
      <c r="BE83" s="1911"/>
      <c r="BF83" s="1911" t="s">
        <v>1115</v>
      </c>
      <c r="BG83" s="1911"/>
      <c r="BH83" s="1911"/>
      <c r="BI83" s="1911"/>
      <c r="BJ83" s="1911"/>
      <c r="BK83" s="1911"/>
      <c r="BL83" s="1912"/>
      <c r="BM83" s="1913"/>
      <c r="BN83" s="1791"/>
      <c r="BO83" s="1791"/>
    </row>
    <row r="84" spans="1:67" ht="18" customHeight="1">
      <c r="A84" s="1946" t="s">
        <v>501</v>
      </c>
      <c r="B84" s="1947"/>
      <c r="C84" s="1947"/>
      <c r="D84" s="1947"/>
      <c r="E84" s="1947"/>
      <c r="F84" s="1947"/>
      <c r="G84" s="1947"/>
      <c r="H84" s="1947"/>
      <c r="I84" s="1947"/>
      <c r="J84" s="1947"/>
      <c r="K84" s="1947"/>
      <c r="L84" s="1947"/>
      <c r="M84" s="1947"/>
      <c r="N84" s="1947"/>
      <c r="O84" s="1947"/>
      <c r="P84" s="1947"/>
      <c r="Q84" s="1947"/>
      <c r="R84" s="1947"/>
      <c r="S84" s="1947"/>
      <c r="T84" s="1947"/>
      <c r="U84" s="1947"/>
      <c r="V84" s="1947"/>
      <c r="W84" s="1947"/>
      <c r="X84" s="1947"/>
      <c r="Y84" s="1947"/>
      <c r="Z84" s="1947"/>
      <c r="AA84" s="1947"/>
      <c r="AB84" s="1947"/>
      <c r="AC84" s="1947"/>
      <c r="AD84" s="1947"/>
      <c r="AE84" s="1947"/>
      <c r="AF84" s="1947"/>
      <c r="AG84" s="1903" t="s">
        <v>1795</v>
      </c>
      <c r="AH84" s="1935"/>
      <c r="AI84" s="1936"/>
      <c r="AJ84" s="1936"/>
      <c r="AK84" s="1936"/>
      <c r="AL84" s="1936"/>
      <c r="AM84" s="1936"/>
      <c r="AN84" s="1936"/>
      <c r="AO84" s="1937"/>
      <c r="AP84" s="1938"/>
      <c r="AQ84" s="1939"/>
      <c r="AR84" s="1939"/>
      <c r="AS84" s="1939"/>
      <c r="AT84" s="1939"/>
      <c r="AU84" s="1939"/>
      <c r="AV84" s="1939"/>
      <c r="AW84" s="1940"/>
      <c r="AX84" s="1911"/>
      <c r="AY84" s="1911"/>
      <c r="AZ84" s="1911"/>
      <c r="BA84" s="1911"/>
      <c r="BB84" s="1911"/>
      <c r="BC84" s="1911"/>
      <c r="BD84" s="1911"/>
      <c r="BE84" s="1911"/>
      <c r="BF84" s="1911" t="s">
        <v>1115</v>
      </c>
      <c r="BG84" s="1911"/>
      <c r="BH84" s="1911"/>
      <c r="BI84" s="1911"/>
      <c r="BJ84" s="1911"/>
      <c r="BK84" s="1911"/>
      <c r="BL84" s="1912"/>
      <c r="BM84" s="1913"/>
      <c r="BN84" s="1791"/>
      <c r="BO84" s="1791"/>
    </row>
    <row r="85" spans="1:67" ht="18" customHeight="1">
      <c r="A85" s="1946" t="s">
        <v>502</v>
      </c>
      <c r="B85" s="1947"/>
      <c r="C85" s="1947"/>
      <c r="D85" s="1947"/>
      <c r="E85" s="1947"/>
      <c r="F85" s="1947"/>
      <c r="G85" s="1947"/>
      <c r="H85" s="1947"/>
      <c r="I85" s="1947"/>
      <c r="J85" s="1947"/>
      <c r="K85" s="1947"/>
      <c r="L85" s="1947"/>
      <c r="M85" s="1947"/>
      <c r="N85" s="1947"/>
      <c r="O85" s="1947"/>
      <c r="P85" s="1947"/>
      <c r="Q85" s="1947"/>
      <c r="R85" s="1947"/>
      <c r="S85" s="1947"/>
      <c r="T85" s="1947"/>
      <c r="U85" s="1947"/>
      <c r="V85" s="1947"/>
      <c r="W85" s="1947"/>
      <c r="X85" s="1947"/>
      <c r="Y85" s="1947"/>
      <c r="Z85" s="1947"/>
      <c r="AA85" s="1947"/>
      <c r="AB85" s="1947"/>
      <c r="AC85" s="1947"/>
      <c r="AD85" s="1947"/>
      <c r="AE85" s="1947"/>
      <c r="AF85" s="1947"/>
      <c r="AG85" s="1903" t="s">
        <v>1797</v>
      </c>
      <c r="AH85" s="1904"/>
      <c r="AI85" s="1905"/>
      <c r="AJ85" s="1905"/>
      <c r="AK85" s="1905"/>
      <c r="AL85" s="1905"/>
      <c r="AM85" s="1905"/>
      <c r="AN85" s="1905"/>
      <c r="AO85" s="1906"/>
      <c r="AP85" s="1907"/>
      <c r="AQ85" s="1908"/>
      <c r="AR85" s="1908"/>
      <c r="AS85" s="1908"/>
      <c r="AT85" s="1908"/>
      <c r="AU85" s="1908"/>
      <c r="AV85" s="1908"/>
      <c r="AW85" s="1909"/>
      <c r="AX85" s="1911"/>
      <c r="AY85" s="1911"/>
      <c r="AZ85" s="1911"/>
      <c r="BA85" s="1911"/>
      <c r="BB85" s="1911"/>
      <c r="BC85" s="1911"/>
      <c r="BD85" s="1911"/>
      <c r="BE85" s="1911"/>
      <c r="BF85" s="1911" t="s">
        <v>1115</v>
      </c>
      <c r="BG85" s="1911"/>
      <c r="BH85" s="1911"/>
      <c r="BI85" s="1911"/>
      <c r="BJ85" s="1911"/>
      <c r="BK85" s="1911"/>
      <c r="BL85" s="1912"/>
      <c r="BM85" s="1913"/>
      <c r="BN85" s="1791"/>
      <c r="BO85" s="1791"/>
    </row>
    <row r="86" spans="1:67" ht="18" customHeight="1">
      <c r="A86" s="1946" t="s">
        <v>503</v>
      </c>
      <c r="B86" s="1947"/>
      <c r="C86" s="1947"/>
      <c r="D86" s="1947"/>
      <c r="E86" s="1947"/>
      <c r="F86" s="1947"/>
      <c r="G86" s="1947"/>
      <c r="H86" s="1947"/>
      <c r="I86" s="1947"/>
      <c r="J86" s="1947"/>
      <c r="K86" s="1947"/>
      <c r="L86" s="1947"/>
      <c r="M86" s="1947"/>
      <c r="N86" s="1947"/>
      <c r="O86" s="1947"/>
      <c r="P86" s="1947"/>
      <c r="Q86" s="1947"/>
      <c r="R86" s="1947"/>
      <c r="S86" s="1947"/>
      <c r="T86" s="1947"/>
      <c r="U86" s="1947"/>
      <c r="V86" s="1947"/>
      <c r="W86" s="1947"/>
      <c r="X86" s="1947"/>
      <c r="Y86" s="1947"/>
      <c r="Z86" s="1947"/>
      <c r="AA86" s="1947"/>
      <c r="AB86" s="1947"/>
      <c r="AC86" s="1947"/>
      <c r="AD86" s="1947"/>
      <c r="AE86" s="1947"/>
      <c r="AF86" s="1947"/>
      <c r="AG86" s="1903" t="s">
        <v>1799</v>
      </c>
      <c r="AH86" s="1935"/>
      <c r="AI86" s="1936"/>
      <c r="AJ86" s="1936"/>
      <c r="AK86" s="1936"/>
      <c r="AL86" s="1936"/>
      <c r="AM86" s="1936"/>
      <c r="AN86" s="1936"/>
      <c r="AO86" s="1937"/>
      <c r="AP86" s="1938"/>
      <c r="AQ86" s="1939"/>
      <c r="AR86" s="1939"/>
      <c r="AS86" s="1939"/>
      <c r="AT86" s="1939"/>
      <c r="AU86" s="1939"/>
      <c r="AV86" s="1939"/>
      <c r="AW86" s="1940"/>
      <c r="AX86" s="1911"/>
      <c r="AY86" s="1911"/>
      <c r="AZ86" s="1911"/>
      <c r="BA86" s="1911"/>
      <c r="BB86" s="1911"/>
      <c r="BC86" s="1911"/>
      <c r="BD86" s="1911"/>
      <c r="BE86" s="1911"/>
      <c r="BF86" s="1911" t="s">
        <v>1115</v>
      </c>
      <c r="BG86" s="1911"/>
      <c r="BH86" s="1911"/>
      <c r="BI86" s="1911"/>
      <c r="BJ86" s="1911"/>
      <c r="BK86" s="1911"/>
      <c r="BL86" s="1912"/>
      <c r="BM86" s="1913"/>
      <c r="BN86" s="1791"/>
      <c r="BO86" s="1791"/>
    </row>
    <row r="87" spans="1:67" ht="18" customHeight="1">
      <c r="A87" s="1946" t="s">
        <v>504</v>
      </c>
      <c r="B87" s="1947"/>
      <c r="C87" s="1947"/>
      <c r="D87" s="1947"/>
      <c r="E87" s="1947"/>
      <c r="F87" s="1947"/>
      <c r="G87" s="1947"/>
      <c r="H87" s="1947"/>
      <c r="I87" s="1947"/>
      <c r="J87" s="1947"/>
      <c r="K87" s="1947"/>
      <c r="L87" s="1947"/>
      <c r="M87" s="1947"/>
      <c r="N87" s="1947"/>
      <c r="O87" s="1947"/>
      <c r="P87" s="1947"/>
      <c r="Q87" s="1947"/>
      <c r="R87" s="1947"/>
      <c r="S87" s="1947"/>
      <c r="T87" s="1947"/>
      <c r="U87" s="1947"/>
      <c r="V87" s="1947"/>
      <c r="W87" s="1947"/>
      <c r="X87" s="1947"/>
      <c r="Y87" s="1947"/>
      <c r="Z87" s="1947"/>
      <c r="AA87" s="1947"/>
      <c r="AB87" s="1947"/>
      <c r="AC87" s="1947"/>
      <c r="AD87" s="1947"/>
      <c r="AE87" s="1947"/>
      <c r="AF87" s="1947"/>
      <c r="AG87" s="1903" t="s">
        <v>1801</v>
      </c>
      <c r="AH87" s="1935">
        <v>70999</v>
      </c>
      <c r="AI87" s="1936"/>
      <c r="AJ87" s="1936"/>
      <c r="AK87" s="1936"/>
      <c r="AL87" s="1936"/>
      <c r="AM87" s="1936"/>
      <c r="AN87" s="1936"/>
      <c r="AO87" s="1937"/>
      <c r="AP87" s="1938"/>
      <c r="AQ87" s="1939"/>
      <c r="AR87" s="1939"/>
      <c r="AS87" s="1939"/>
      <c r="AT87" s="1939"/>
      <c r="AU87" s="1939"/>
      <c r="AV87" s="1939"/>
      <c r="AW87" s="1940"/>
      <c r="AX87" s="1911"/>
      <c r="AY87" s="1911"/>
      <c r="AZ87" s="1911"/>
      <c r="BA87" s="1911"/>
      <c r="BB87" s="1911"/>
      <c r="BC87" s="1911"/>
      <c r="BD87" s="1911"/>
      <c r="BE87" s="1911"/>
      <c r="BF87" s="1911" t="s">
        <v>1115</v>
      </c>
      <c r="BG87" s="1911"/>
      <c r="BH87" s="1911"/>
      <c r="BI87" s="1911"/>
      <c r="BJ87" s="1911"/>
      <c r="BK87" s="1911"/>
      <c r="BL87" s="1912"/>
      <c r="BM87" s="1913"/>
      <c r="BN87" s="1791"/>
      <c r="BO87" s="1791"/>
    </row>
    <row r="88" spans="1:67" ht="18" customHeight="1">
      <c r="A88" s="1946" t="s">
        <v>505</v>
      </c>
      <c r="B88" s="1947"/>
      <c r="C88" s="1947"/>
      <c r="D88" s="1947"/>
      <c r="E88" s="1947"/>
      <c r="F88" s="1947"/>
      <c r="G88" s="1947"/>
      <c r="H88" s="1947"/>
      <c r="I88" s="1947"/>
      <c r="J88" s="1947"/>
      <c r="K88" s="1947"/>
      <c r="L88" s="1947"/>
      <c r="M88" s="1947"/>
      <c r="N88" s="1947"/>
      <c r="O88" s="1947"/>
      <c r="P88" s="1947"/>
      <c r="Q88" s="1947"/>
      <c r="R88" s="1947"/>
      <c r="S88" s="1947"/>
      <c r="T88" s="1947"/>
      <c r="U88" s="1947"/>
      <c r="V88" s="1947"/>
      <c r="W88" s="1947"/>
      <c r="X88" s="1947"/>
      <c r="Y88" s="1947"/>
      <c r="Z88" s="1947"/>
      <c r="AA88" s="1947"/>
      <c r="AB88" s="1947"/>
      <c r="AC88" s="1947"/>
      <c r="AD88" s="1947"/>
      <c r="AE88" s="1947"/>
      <c r="AF88" s="1947"/>
      <c r="AG88" s="1903" t="s">
        <v>1803</v>
      </c>
      <c r="AH88" s="1935"/>
      <c r="AI88" s="1936"/>
      <c r="AJ88" s="1936"/>
      <c r="AK88" s="1936"/>
      <c r="AL88" s="1936"/>
      <c r="AM88" s="1936"/>
      <c r="AN88" s="1936"/>
      <c r="AO88" s="1937"/>
      <c r="AP88" s="1938"/>
      <c r="AQ88" s="1939"/>
      <c r="AR88" s="1939"/>
      <c r="AS88" s="1939"/>
      <c r="AT88" s="1939"/>
      <c r="AU88" s="1939"/>
      <c r="AV88" s="1939"/>
      <c r="AW88" s="1940"/>
      <c r="AX88" s="1911"/>
      <c r="AY88" s="1911"/>
      <c r="AZ88" s="1911"/>
      <c r="BA88" s="1911"/>
      <c r="BB88" s="1911"/>
      <c r="BC88" s="1911"/>
      <c r="BD88" s="1911"/>
      <c r="BE88" s="1911"/>
      <c r="BF88" s="1911" t="s">
        <v>1115</v>
      </c>
      <c r="BG88" s="1911"/>
      <c r="BH88" s="1911"/>
      <c r="BI88" s="1911"/>
      <c r="BJ88" s="1911"/>
      <c r="BK88" s="1911"/>
      <c r="BL88" s="1912"/>
      <c r="BM88" s="1913"/>
      <c r="BN88" s="1791"/>
      <c r="BO88" s="1791"/>
    </row>
    <row r="89" spans="1:67" ht="18" customHeight="1">
      <c r="A89" s="1946" t="s">
        <v>506</v>
      </c>
      <c r="B89" s="1947"/>
      <c r="C89" s="1947"/>
      <c r="D89" s="1947"/>
      <c r="E89" s="1947"/>
      <c r="F89" s="1947"/>
      <c r="G89" s="1947"/>
      <c r="H89" s="1947"/>
      <c r="I89" s="1947"/>
      <c r="J89" s="1947"/>
      <c r="K89" s="1947"/>
      <c r="L89" s="1947"/>
      <c r="M89" s="1947"/>
      <c r="N89" s="1947"/>
      <c r="O89" s="1947"/>
      <c r="P89" s="1947"/>
      <c r="Q89" s="1947"/>
      <c r="R89" s="1947"/>
      <c r="S89" s="1947"/>
      <c r="T89" s="1947"/>
      <c r="U89" s="1947"/>
      <c r="V89" s="1947"/>
      <c r="W89" s="1947"/>
      <c r="X89" s="1947"/>
      <c r="Y89" s="1947"/>
      <c r="Z89" s="1947"/>
      <c r="AA89" s="1947"/>
      <c r="AB89" s="1947"/>
      <c r="AC89" s="1947"/>
      <c r="AD89" s="1947"/>
      <c r="AE89" s="1947"/>
      <c r="AF89" s="1947"/>
      <c r="AG89" s="1903" t="s">
        <v>1805</v>
      </c>
      <c r="AH89" s="1935"/>
      <c r="AI89" s="1936"/>
      <c r="AJ89" s="1936"/>
      <c r="AK89" s="1936"/>
      <c r="AL89" s="1936"/>
      <c r="AM89" s="1936"/>
      <c r="AN89" s="1936"/>
      <c r="AO89" s="1937"/>
      <c r="AP89" s="1938"/>
      <c r="AQ89" s="1939"/>
      <c r="AR89" s="1939"/>
      <c r="AS89" s="1939"/>
      <c r="AT89" s="1939"/>
      <c r="AU89" s="1939"/>
      <c r="AV89" s="1939"/>
      <c r="AW89" s="1940"/>
      <c r="AX89" s="1911"/>
      <c r="AY89" s="1911"/>
      <c r="AZ89" s="1911"/>
      <c r="BA89" s="1911"/>
      <c r="BB89" s="1911"/>
      <c r="BC89" s="1911"/>
      <c r="BD89" s="1911"/>
      <c r="BE89" s="1911"/>
      <c r="BF89" s="1911" t="s">
        <v>1115</v>
      </c>
      <c r="BG89" s="1911"/>
      <c r="BH89" s="1911"/>
      <c r="BI89" s="1911"/>
      <c r="BJ89" s="1911"/>
      <c r="BK89" s="1911"/>
      <c r="BL89" s="1912"/>
      <c r="BM89" s="1913"/>
      <c r="BN89" s="1791"/>
      <c r="BO89" s="1791"/>
    </row>
    <row r="90" spans="1:67" ht="18" customHeight="1">
      <c r="A90" s="1943" t="s">
        <v>507</v>
      </c>
      <c r="B90" s="1944"/>
      <c r="C90" s="1944"/>
      <c r="D90" s="1944"/>
      <c r="E90" s="1944"/>
      <c r="F90" s="1944"/>
      <c r="G90" s="1944"/>
      <c r="H90" s="1944"/>
      <c r="I90" s="1944"/>
      <c r="J90" s="1944"/>
      <c r="K90" s="1944"/>
      <c r="L90" s="1944"/>
      <c r="M90" s="1944"/>
      <c r="N90" s="1944"/>
      <c r="O90" s="1944"/>
      <c r="P90" s="1944"/>
      <c r="Q90" s="1944"/>
      <c r="R90" s="1944"/>
      <c r="S90" s="1944"/>
      <c r="T90" s="1944"/>
      <c r="U90" s="1944"/>
      <c r="V90" s="1944"/>
      <c r="W90" s="1944"/>
      <c r="X90" s="1944"/>
      <c r="Y90" s="1956"/>
      <c r="Z90" s="1951" t="s">
        <v>508</v>
      </c>
      <c r="AA90" s="1951"/>
      <c r="AB90" s="1951"/>
      <c r="AC90" s="1951"/>
      <c r="AD90" s="1951"/>
      <c r="AE90" s="1951"/>
      <c r="AF90" s="1952"/>
      <c r="AG90" s="1934" t="s">
        <v>1807</v>
      </c>
      <c r="AH90" s="1935">
        <f>SUM(AH81:AO89)</f>
        <v>70999</v>
      </c>
      <c r="AI90" s="1936"/>
      <c r="AJ90" s="1936"/>
      <c r="AK90" s="1936"/>
      <c r="AL90" s="1936"/>
      <c r="AM90" s="1936"/>
      <c r="AN90" s="1936"/>
      <c r="AO90" s="1937"/>
      <c r="AP90" s="1938"/>
      <c r="AQ90" s="1939"/>
      <c r="AR90" s="1939"/>
      <c r="AS90" s="1939"/>
      <c r="AT90" s="1939"/>
      <c r="AU90" s="1939"/>
      <c r="AV90" s="1939"/>
      <c r="AW90" s="1940"/>
      <c r="AX90" s="1912"/>
      <c r="AY90" s="1960"/>
      <c r="AZ90" s="1960"/>
      <c r="BA90" s="1960"/>
      <c r="BB90" s="1960"/>
      <c r="BC90" s="1960"/>
      <c r="BD90" s="1960"/>
      <c r="BE90" s="1910"/>
      <c r="BF90" s="1912" t="s">
        <v>1115</v>
      </c>
      <c r="BG90" s="1960"/>
      <c r="BH90" s="1960"/>
      <c r="BI90" s="1960"/>
      <c r="BJ90" s="1960"/>
      <c r="BK90" s="1960"/>
      <c r="BL90" s="1960"/>
      <c r="BM90" s="1963"/>
      <c r="BN90" s="1791"/>
      <c r="BO90" s="1791"/>
    </row>
    <row r="91" spans="1:67" ht="18" customHeight="1">
      <c r="A91" s="1946" t="s">
        <v>509</v>
      </c>
      <c r="B91" s="1947"/>
      <c r="C91" s="1947"/>
      <c r="D91" s="1947"/>
      <c r="E91" s="1947"/>
      <c r="F91" s="1947"/>
      <c r="G91" s="1947"/>
      <c r="H91" s="1947"/>
      <c r="I91" s="1947"/>
      <c r="J91" s="1947"/>
      <c r="K91" s="1947"/>
      <c r="L91" s="1947"/>
      <c r="M91" s="1947"/>
      <c r="N91" s="1947"/>
      <c r="O91" s="1947"/>
      <c r="P91" s="1947"/>
      <c r="Q91" s="1947"/>
      <c r="R91" s="1947"/>
      <c r="S91" s="1947"/>
      <c r="T91" s="1947"/>
      <c r="U91" s="1947"/>
      <c r="V91" s="1947"/>
      <c r="W91" s="1947"/>
      <c r="X91" s="1947"/>
      <c r="Y91" s="1947"/>
      <c r="Z91" s="1947"/>
      <c r="AA91" s="1947"/>
      <c r="AB91" s="1947"/>
      <c r="AC91" s="1947"/>
      <c r="AD91" s="1947"/>
      <c r="AE91" s="1947"/>
      <c r="AF91" s="1947"/>
      <c r="AG91" s="1903" t="s">
        <v>1809</v>
      </c>
      <c r="AH91" s="1935"/>
      <c r="AI91" s="1936"/>
      <c r="AJ91" s="1936"/>
      <c r="AK91" s="1936"/>
      <c r="AL91" s="1936"/>
      <c r="AM91" s="1936"/>
      <c r="AN91" s="1936"/>
      <c r="AO91" s="1937"/>
      <c r="AP91" s="1938"/>
      <c r="AQ91" s="1939"/>
      <c r="AR91" s="1939"/>
      <c r="AS91" s="1939"/>
      <c r="AT91" s="1939"/>
      <c r="AU91" s="1939"/>
      <c r="AV91" s="1939"/>
      <c r="AW91" s="1940"/>
      <c r="AX91" s="1911"/>
      <c r="AY91" s="1911"/>
      <c r="AZ91" s="1911"/>
      <c r="BA91" s="1911"/>
      <c r="BB91" s="1911"/>
      <c r="BC91" s="1911"/>
      <c r="BD91" s="1911"/>
      <c r="BE91" s="1911"/>
      <c r="BF91" s="1911" t="s">
        <v>1115</v>
      </c>
      <c r="BG91" s="1911"/>
      <c r="BH91" s="1911"/>
      <c r="BI91" s="1911"/>
      <c r="BJ91" s="1911"/>
      <c r="BK91" s="1911"/>
      <c r="BL91" s="1912"/>
      <c r="BM91" s="1913"/>
      <c r="BN91" s="1791"/>
      <c r="BO91" s="1791"/>
    </row>
    <row r="92" spans="1:67" ht="18" customHeight="1">
      <c r="A92" s="1943" t="s">
        <v>510</v>
      </c>
      <c r="B92" s="1944"/>
      <c r="C92" s="1944"/>
      <c r="D92" s="1944"/>
      <c r="E92" s="1944"/>
      <c r="F92" s="1944"/>
      <c r="G92" s="1944"/>
      <c r="H92" s="1944"/>
      <c r="I92" s="1944"/>
      <c r="J92" s="1944"/>
      <c r="K92" s="1944"/>
      <c r="L92" s="1944"/>
      <c r="M92" s="1944"/>
      <c r="N92" s="1944"/>
      <c r="O92" s="1944"/>
      <c r="P92" s="1944"/>
      <c r="Q92" s="1944"/>
      <c r="R92" s="1944"/>
      <c r="S92" s="1944"/>
      <c r="T92" s="1944"/>
      <c r="U92" s="1944"/>
      <c r="V92" s="1944"/>
      <c r="W92" s="1944"/>
      <c r="X92" s="1956"/>
      <c r="Y92" s="1951" t="s">
        <v>511</v>
      </c>
      <c r="Z92" s="1951"/>
      <c r="AA92" s="1951"/>
      <c r="AB92" s="1951"/>
      <c r="AC92" s="1951"/>
      <c r="AD92" s="1951"/>
      <c r="AE92" s="1951"/>
      <c r="AF92" s="1952"/>
      <c r="AG92" s="1934" t="s">
        <v>1811</v>
      </c>
      <c r="AH92" s="1935">
        <f>SUM(AH90:AO91)</f>
        <v>70999</v>
      </c>
      <c r="AI92" s="1936"/>
      <c r="AJ92" s="1936"/>
      <c r="AK92" s="1936"/>
      <c r="AL92" s="1936"/>
      <c r="AM92" s="1936"/>
      <c r="AN92" s="1936"/>
      <c r="AO92" s="1937"/>
      <c r="AP92" s="1938"/>
      <c r="AQ92" s="1939"/>
      <c r="AR92" s="1939"/>
      <c r="AS92" s="1939"/>
      <c r="AT92" s="1939"/>
      <c r="AU92" s="1939"/>
      <c r="AV92" s="1939"/>
      <c r="AW92" s="1940"/>
      <c r="AX92" s="1911"/>
      <c r="AY92" s="1911"/>
      <c r="AZ92" s="1911"/>
      <c r="BA92" s="1911"/>
      <c r="BB92" s="1911"/>
      <c r="BC92" s="1911"/>
      <c r="BD92" s="1911"/>
      <c r="BE92" s="1911"/>
      <c r="BF92" s="1911" t="s">
        <v>1115</v>
      </c>
      <c r="BG92" s="1911"/>
      <c r="BH92" s="1911"/>
      <c r="BI92" s="1911"/>
      <c r="BJ92" s="1911"/>
      <c r="BK92" s="1911"/>
      <c r="BL92" s="1912"/>
      <c r="BM92" s="1913"/>
      <c r="BN92" s="1791"/>
      <c r="BO92" s="1791"/>
    </row>
    <row r="93" spans="1:67" ht="18" customHeight="1">
      <c r="A93" s="1946" t="s">
        <v>512</v>
      </c>
      <c r="B93" s="1947" t="s">
        <v>513</v>
      </c>
      <c r="C93" s="1947" t="s">
        <v>513</v>
      </c>
      <c r="D93" s="1947" t="s">
        <v>513</v>
      </c>
      <c r="E93" s="1947" t="s">
        <v>513</v>
      </c>
      <c r="F93" s="1947" t="s">
        <v>513</v>
      </c>
      <c r="G93" s="1947" t="s">
        <v>513</v>
      </c>
      <c r="H93" s="1947" t="s">
        <v>513</v>
      </c>
      <c r="I93" s="1947" t="s">
        <v>513</v>
      </c>
      <c r="J93" s="1947" t="s">
        <v>513</v>
      </c>
      <c r="K93" s="1947" t="s">
        <v>513</v>
      </c>
      <c r="L93" s="1947" t="s">
        <v>513</v>
      </c>
      <c r="M93" s="1947" t="s">
        <v>513</v>
      </c>
      <c r="N93" s="1947" t="s">
        <v>513</v>
      </c>
      <c r="O93" s="1947" t="s">
        <v>513</v>
      </c>
      <c r="P93" s="1947" t="s">
        <v>513</v>
      </c>
      <c r="Q93" s="1947" t="s">
        <v>513</v>
      </c>
      <c r="R93" s="1947" t="s">
        <v>513</v>
      </c>
      <c r="S93" s="1947" t="s">
        <v>513</v>
      </c>
      <c r="T93" s="1947" t="s">
        <v>513</v>
      </c>
      <c r="U93" s="1947" t="s">
        <v>513</v>
      </c>
      <c r="V93" s="1947" t="s">
        <v>513</v>
      </c>
      <c r="W93" s="1947" t="s">
        <v>513</v>
      </c>
      <c r="X93" s="1947" t="s">
        <v>513</v>
      </c>
      <c r="Y93" s="1947" t="s">
        <v>513</v>
      </c>
      <c r="Z93" s="1947" t="s">
        <v>513</v>
      </c>
      <c r="AA93" s="1947" t="s">
        <v>513</v>
      </c>
      <c r="AB93" s="1947" t="s">
        <v>513</v>
      </c>
      <c r="AC93" s="1947" t="s">
        <v>513</v>
      </c>
      <c r="AD93" s="1947" t="s">
        <v>513</v>
      </c>
      <c r="AE93" s="1947"/>
      <c r="AF93" s="1947" t="s">
        <v>513</v>
      </c>
      <c r="AG93" s="1903" t="s">
        <v>1813</v>
      </c>
      <c r="AH93" s="1935"/>
      <c r="AI93" s="1936"/>
      <c r="AJ93" s="1936"/>
      <c r="AK93" s="1936"/>
      <c r="AL93" s="1936"/>
      <c r="AM93" s="1936"/>
      <c r="AN93" s="1936"/>
      <c r="AO93" s="1937"/>
      <c r="AP93" s="1938"/>
      <c r="AQ93" s="1939"/>
      <c r="AR93" s="1939"/>
      <c r="AS93" s="1939"/>
      <c r="AT93" s="1939"/>
      <c r="AU93" s="1939"/>
      <c r="AV93" s="1939"/>
      <c r="AW93" s="1940"/>
      <c r="AX93" s="1911"/>
      <c r="AY93" s="1911"/>
      <c r="AZ93" s="1911"/>
      <c r="BA93" s="1911"/>
      <c r="BB93" s="1911"/>
      <c r="BC93" s="1911"/>
      <c r="BD93" s="1911"/>
      <c r="BE93" s="1911"/>
      <c r="BF93" s="1911" t="s">
        <v>1115</v>
      </c>
      <c r="BG93" s="1911"/>
      <c r="BH93" s="1911"/>
      <c r="BI93" s="1911"/>
      <c r="BJ93" s="1911"/>
      <c r="BK93" s="1911"/>
      <c r="BL93" s="1912"/>
      <c r="BM93" s="1913"/>
      <c r="BN93" s="1791"/>
      <c r="BO93" s="1791"/>
    </row>
    <row r="94" spans="1:67" ht="18" customHeight="1">
      <c r="A94" s="1946" t="s">
        <v>514</v>
      </c>
      <c r="B94" s="1947" t="s">
        <v>515</v>
      </c>
      <c r="C94" s="1947" t="s">
        <v>515</v>
      </c>
      <c r="D94" s="1947" t="s">
        <v>515</v>
      </c>
      <c r="E94" s="1947" t="s">
        <v>515</v>
      </c>
      <c r="F94" s="1947" t="s">
        <v>515</v>
      </c>
      <c r="G94" s="1947" t="s">
        <v>515</v>
      </c>
      <c r="H94" s="1947" t="s">
        <v>515</v>
      </c>
      <c r="I94" s="1947" t="s">
        <v>515</v>
      </c>
      <c r="J94" s="1947" t="s">
        <v>515</v>
      </c>
      <c r="K94" s="1947" t="s">
        <v>515</v>
      </c>
      <c r="L94" s="1947" t="s">
        <v>515</v>
      </c>
      <c r="M94" s="1947" t="s">
        <v>515</v>
      </c>
      <c r="N94" s="1947" t="s">
        <v>515</v>
      </c>
      <c r="O94" s="1947" t="s">
        <v>515</v>
      </c>
      <c r="P94" s="1947" t="s">
        <v>515</v>
      </c>
      <c r="Q94" s="1947" t="s">
        <v>515</v>
      </c>
      <c r="R94" s="1947" t="s">
        <v>515</v>
      </c>
      <c r="S94" s="1947" t="s">
        <v>515</v>
      </c>
      <c r="T94" s="1947" t="s">
        <v>515</v>
      </c>
      <c r="U94" s="1947" t="s">
        <v>515</v>
      </c>
      <c r="V94" s="1947" t="s">
        <v>515</v>
      </c>
      <c r="W94" s="1947" t="s">
        <v>515</v>
      </c>
      <c r="X94" s="1947" t="s">
        <v>515</v>
      </c>
      <c r="Y94" s="1947" t="s">
        <v>515</v>
      </c>
      <c r="Z94" s="1947" t="s">
        <v>515</v>
      </c>
      <c r="AA94" s="1947" t="s">
        <v>515</v>
      </c>
      <c r="AB94" s="1947" t="s">
        <v>515</v>
      </c>
      <c r="AC94" s="1947" t="s">
        <v>515</v>
      </c>
      <c r="AD94" s="1947" t="s">
        <v>515</v>
      </c>
      <c r="AE94" s="1947"/>
      <c r="AF94" s="1947" t="s">
        <v>515</v>
      </c>
      <c r="AG94" s="1903" t="s">
        <v>1815</v>
      </c>
      <c r="AH94" s="1935">
        <v>99000</v>
      </c>
      <c r="AI94" s="1936"/>
      <c r="AJ94" s="1936"/>
      <c r="AK94" s="1936"/>
      <c r="AL94" s="1936"/>
      <c r="AM94" s="1936"/>
      <c r="AN94" s="1936"/>
      <c r="AO94" s="1937"/>
      <c r="AP94" s="1938"/>
      <c r="AQ94" s="1939"/>
      <c r="AR94" s="1939"/>
      <c r="AS94" s="1939"/>
      <c r="AT94" s="1939"/>
      <c r="AU94" s="1939"/>
      <c r="AV94" s="1939"/>
      <c r="AW94" s="1940"/>
      <c r="AX94" s="1911"/>
      <c r="AY94" s="1911"/>
      <c r="AZ94" s="1911"/>
      <c r="BA94" s="1911"/>
      <c r="BB94" s="1911"/>
      <c r="BC94" s="1911"/>
      <c r="BD94" s="1911"/>
      <c r="BE94" s="1911"/>
      <c r="BF94" s="1911" t="s">
        <v>1115</v>
      </c>
      <c r="BG94" s="1911"/>
      <c r="BH94" s="1911"/>
      <c r="BI94" s="1911"/>
      <c r="BJ94" s="1911"/>
      <c r="BK94" s="1911"/>
      <c r="BL94" s="1912"/>
      <c r="BM94" s="1913"/>
      <c r="BN94" s="1791"/>
      <c r="BO94" s="1791"/>
    </row>
    <row r="95" spans="1:67" ht="18" customHeight="1">
      <c r="A95" s="1946" t="s">
        <v>516</v>
      </c>
      <c r="B95" s="1947"/>
      <c r="C95" s="1947"/>
      <c r="D95" s="1947"/>
      <c r="E95" s="1947"/>
      <c r="F95" s="1947"/>
      <c r="G95" s="1947"/>
      <c r="H95" s="1947"/>
      <c r="I95" s="1947"/>
      <c r="J95" s="1947"/>
      <c r="K95" s="1947"/>
      <c r="L95" s="1947"/>
      <c r="M95" s="1947"/>
      <c r="N95" s="1947"/>
      <c r="O95" s="1947"/>
      <c r="P95" s="1947"/>
      <c r="Q95" s="1947"/>
      <c r="R95" s="1947"/>
      <c r="S95" s="1947"/>
      <c r="T95" s="1947"/>
      <c r="U95" s="1947"/>
      <c r="V95" s="1947"/>
      <c r="W95" s="1947"/>
      <c r="X95" s="1947"/>
      <c r="Y95" s="1947"/>
      <c r="Z95" s="1947"/>
      <c r="AA95" s="1947"/>
      <c r="AB95" s="1947"/>
      <c r="AC95" s="1947"/>
      <c r="AD95" s="1947"/>
      <c r="AE95" s="1947"/>
      <c r="AF95" s="1947"/>
      <c r="AG95" s="1903" t="s">
        <v>1817</v>
      </c>
      <c r="AH95" s="1935"/>
      <c r="AI95" s="1936"/>
      <c r="AJ95" s="1936"/>
      <c r="AK95" s="1936"/>
      <c r="AL95" s="1936"/>
      <c r="AM95" s="1936"/>
      <c r="AN95" s="1936"/>
      <c r="AO95" s="1937"/>
      <c r="AP95" s="1938"/>
      <c r="AQ95" s="1939"/>
      <c r="AR95" s="1939"/>
      <c r="AS95" s="1939"/>
      <c r="AT95" s="1939"/>
      <c r="AU95" s="1939"/>
      <c r="AV95" s="1939"/>
      <c r="AW95" s="1940"/>
      <c r="AX95" s="1911"/>
      <c r="AY95" s="1911"/>
      <c r="AZ95" s="1911"/>
      <c r="BA95" s="1911"/>
      <c r="BB95" s="1911"/>
      <c r="BC95" s="1911"/>
      <c r="BD95" s="1911"/>
      <c r="BE95" s="1911"/>
      <c r="BF95" s="1911" t="s">
        <v>1115</v>
      </c>
      <c r="BG95" s="1911"/>
      <c r="BH95" s="1911"/>
      <c r="BI95" s="1911"/>
      <c r="BJ95" s="1911"/>
      <c r="BK95" s="1911"/>
      <c r="BL95" s="1912"/>
      <c r="BM95" s="1913"/>
      <c r="BN95" s="1791"/>
      <c r="BO95" s="1791"/>
    </row>
    <row r="96" spans="1:67" ht="26.25" customHeight="1">
      <c r="A96" s="1949" t="s">
        <v>517</v>
      </c>
      <c r="B96" s="1950"/>
      <c r="C96" s="1950"/>
      <c r="D96" s="1950"/>
      <c r="E96" s="1950"/>
      <c r="F96" s="1950"/>
      <c r="G96" s="1950"/>
      <c r="H96" s="1950"/>
      <c r="I96" s="1950"/>
      <c r="J96" s="1950"/>
      <c r="K96" s="1950"/>
      <c r="L96" s="1950"/>
      <c r="M96" s="1950"/>
      <c r="N96" s="1950"/>
      <c r="O96" s="1950"/>
      <c r="P96" s="1950"/>
      <c r="Q96" s="1950"/>
      <c r="R96" s="1950"/>
      <c r="S96" s="1950"/>
      <c r="T96" s="1950"/>
      <c r="U96" s="1950"/>
      <c r="V96" s="1950"/>
      <c r="W96" s="1950"/>
      <c r="X96" s="1950"/>
      <c r="Y96" s="1950"/>
      <c r="Z96" s="1950"/>
      <c r="AA96" s="1950"/>
      <c r="AB96" s="1950"/>
      <c r="AC96" s="1950"/>
      <c r="AD96" s="1950"/>
      <c r="AE96" s="1950"/>
      <c r="AF96" s="1950"/>
      <c r="AG96" s="1903" t="s">
        <v>1819</v>
      </c>
      <c r="AH96" s="1935"/>
      <c r="AI96" s="1936"/>
      <c r="AJ96" s="1936"/>
      <c r="AK96" s="1936"/>
      <c r="AL96" s="1936"/>
      <c r="AM96" s="1936"/>
      <c r="AN96" s="1936"/>
      <c r="AO96" s="1937"/>
      <c r="AP96" s="1938"/>
      <c r="AQ96" s="1939"/>
      <c r="AR96" s="1939"/>
      <c r="AS96" s="1939"/>
      <c r="AT96" s="1939"/>
      <c r="AU96" s="1939"/>
      <c r="AV96" s="1939"/>
      <c r="AW96" s="1940"/>
      <c r="AX96" s="1911"/>
      <c r="AY96" s="1911"/>
      <c r="AZ96" s="1911"/>
      <c r="BA96" s="1911"/>
      <c r="BB96" s="1911"/>
      <c r="BC96" s="1911"/>
      <c r="BD96" s="1911"/>
      <c r="BE96" s="1911"/>
      <c r="BF96" s="1911" t="s">
        <v>1115</v>
      </c>
      <c r="BG96" s="1911"/>
      <c r="BH96" s="1911"/>
      <c r="BI96" s="1911"/>
      <c r="BJ96" s="1911"/>
      <c r="BK96" s="1911"/>
      <c r="BL96" s="1912"/>
      <c r="BM96" s="1913"/>
      <c r="BN96" s="1791"/>
      <c r="BO96" s="1791"/>
    </row>
    <row r="97" spans="1:67" ht="26.25" customHeight="1">
      <c r="A97" s="1949" t="s">
        <v>518</v>
      </c>
      <c r="B97" s="1950"/>
      <c r="C97" s="1950"/>
      <c r="D97" s="1950"/>
      <c r="E97" s="1950"/>
      <c r="F97" s="1950"/>
      <c r="G97" s="1950"/>
      <c r="H97" s="1950"/>
      <c r="I97" s="1950"/>
      <c r="J97" s="1950"/>
      <c r="K97" s="1950"/>
      <c r="L97" s="1950"/>
      <c r="M97" s="1950"/>
      <c r="N97" s="1950"/>
      <c r="O97" s="1950"/>
      <c r="P97" s="1950"/>
      <c r="Q97" s="1950"/>
      <c r="R97" s="1950"/>
      <c r="S97" s="1950"/>
      <c r="T97" s="1950"/>
      <c r="U97" s="1950"/>
      <c r="V97" s="1950"/>
      <c r="W97" s="1950"/>
      <c r="X97" s="1950"/>
      <c r="Y97" s="1950"/>
      <c r="Z97" s="1950"/>
      <c r="AA97" s="1950"/>
      <c r="AB97" s="1950"/>
      <c r="AC97" s="1950"/>
      <c r="AD97" s="1950"/>
      <c r="AE97" s="1950"/>
      <c r="AF97" s="1950"/>
      <c r="AG97" s="1903" t="s">
        <v>1821</v>
      </c>
      <c r="AH97" s="1904"/>
      <c r="AI97" s="1905"/>
      <c r="AJ97" s="1905"/>
      <c r="AK97" s="1905"/>
      <c r="AL97" s="1905"/>
      <c r="AM97" s="1905"/>
      <c r="AN97" s="1905"/>
      <c r="AO97" s="1906"/>
      <c r="AP97" s="1907"/>
      <c r="AQ97" s="1908"/>
      <c r="AR97" s="1908"/>
      <c r="AS97" s="1908"/>
      <c r="AT97" s="1908"/>
      <c r="AU97" s="1908"/>
      <c r="AV97" s="1908"/>
      <c r="AW97" s="1909"/>
      <c r="AX97" s="1911"/>
      <c r="AY97" s="1911"/>
      <c r="AZ97" s="1911"/>
      <c r="BA97" s="1911"/>
      <c r="BB97" s="1911"/>
      <c r="BC97" s="1911"/>
      <c r="BD97" s="1911"/>
      <c r="BE97" s="1911"/>
      <c r="BF97" s="1911" t="s">
        <v>1115</v>
      </c>
      <c r="BG97" s="1911"/>
      <c r="BH97" s="1911"/>
      <c r="BI97" s="1911"/>
      <c r="BJ97" s="1911"/>
      <c r="BK97" s="1911"/>
      <c r="BL97" s="1912"/>
      <c r="BM97" s="1913"/>
      <c r="BN97" s="1791"/>
      <c r="BO97" s="1791"/>
    </row>
    <row r="98" spans="1:67" ht="28.5" customHeight="1">
      <c r="A98" s="1943" t="s">
        <v>519</v>
      </c>
      <c r="B98" s="1944"/>
      <c r="C98" s="1944"/>
      <c r="D98" s="1944"/>
      <c r="E98" s="1944"/>
      <c r="F98" s="1944"/>
      <c r="G98" s="1944"/>
      <c r="H98" s="1944"/>
      <c r="I98" s="1944"/>
      <c r="J98" s="1944"/>
      <c r="K98" s="1944"/>
      <c r="L98" s="1944"/>
      <c r="M98" s="1944"/>
      <c r="N98" s="1944"/>
      <c r="O98" s="1944"/>
      <c r="P98" s="1944"/>
      <c r="Q98" s="1944"/>
      <c r="R98" s="1944"/>
      <c r="S98" s="1944"/>
      <c r="T98" s="1944"/>
      <c r="U98" s="1944"/>
      <c r="V98" s="1944"/>
      <c r="W98" s="1944"/>
      <c r="X98" s="1944"/>
      <c r="Y98" s="1956"/>
      <c r="Z98" s="1951" t="s">
        <v>520</v>
      </c>
      <c r="AA98" s="1951"/>
      <c r="AB98" s="1951"/>
      <c r="AC98" s="1951"/>
      <c r="AD98" s="1951"/>
      <c r="AE98" s="1951"/>
      <c r="AF98" s="1952"/>
      <c r="AG98" s="1903" t="s">
        <v>1823</v>
      </c>
      <c r="AH98" s="1935"/>
      <c r="AI98" s="1936"/>
      <c r="AJ98" s="1936"/>
      <c r="AK98" s="1936"/>
      <c r="AL98" s="1936"/>
      <c r="AM98" s="1936"/>
      <c r="AN98" s="1936"/>
      <c r="AO98" s="1937"/>
      <c r="AP98" s="1938"/>
      <c r="AQ98" s="1939"/>
      <c r="AR98" s="1939"/>
      <c r="AS98" s="1939"/>
      <c r="AT98" s="1939"/>
      <c r="AU98" s="1939"/>
      <c r="AV98" s="1939"/>
      <c r="AW98" s="1940"/>
      <c r="AX98" s="1911"/>
      <c r="AY98" s="1911"/>
      <c r="AZ98" s="1911"/>
      <c r="BA98" s="1911"/>
      <c r="BB98" s="1911"/>
      <c r="BC98" s="1911"/>
      <c r="BD98" s="1911"/>
      <c r="BE98" s="1911"/>
      <c r="BF98" s="1911" t="s">
        <v>1115</v>
      </c>
      <c r="BG98" s="1911"/>
      <c r="BH98" s="1911"/>
      <c r="BI98" s="1911"/>
      <c r="BJ98" s="1911"/>
      <c r="BK98" s="1911"/>
      <c r="BL98" s="1912"/>
      <c r="BM98" s="1913"/>
      <c r="BN98" s="1791"/>
      <c r="BO98" s="1791"/>
    </row>
    <row r="99" spans="1:67" ht="26.25" customHeight="1">
      <c r="A99" s="1949" t="s">
        <v>521</v>
      </c>
      <c r="B99" s="1950"/>
      <c r="C99" s="1950"/>
      <c r="D99" s="1950"/>
      <c r="E99" s="1950"/>
      <c r="F99" s="1950"/>
      <c r="G99" s="1950"/>
      <c r="H99" s="1950"/>
      <c r="I99" s="1950"/>
      <c r="J99" s="1950"/>
      <c r="K99" s="1950"/>
      <c r="L99" s="1950"/>
      <c r="M99" s="1950"/>
      <c r="N99" s="1950"/>
      <c r="O99" s="1950"/>
      <c r="P99" s="1950"/>
      <c r="Q99" s="1950"/>
      <c r="R99" s="1950"/>
      <c r="S99" s="1950"/>
      <c r="T99" s="1950"/>
      <c r="U99" s="1950"/>
      <c r="V99" s="1950"/>
      <c r="W99" s="1950"/>
      <c r="X99" s="1950"/>
      <c r="Y99" s="1950"/>
      <c r="Z99" s="1950"/>
      <c r="AA99" s="1950"/>
      <c r="AB99" s="1950"/>
      <c r="AC99" s="1950"/>
      <c r="AD99" s="1950"/>
      <c r="AE99" s="1950"/>
      <c r="AF99" s="1950"/>
      <c r="AG99" s="1903" t="s">
        <v>1825</v>
      </c>
      <c r="AH99" s="1935">
        <v>60000</v>
      </c>
      <c r="AI99" s="1936"/>
      <c r="AJ99" s="1936"/>
      <c r="AK99" s="1936"/>
      <c r="AL99" s="1936"/>
      <c r="AM99" s="1936"/>
      <c r="AN99" s="1936"/>
      <c r="AO99" s="1937"/>
      <c r="AP99" s="1938"/>
      <c r="AQ99" s="1939"/>
      <c r="AR99" s="1939"/>
      <c r="AS99" s="1939"/>
      <c r="AT99" s="1939"/>
      <c r="AU99" s="1939"/>
      <c r="AV99" s="1939"/>
      <c r="AW99" s="1940"/>
      <c r="AX99" s="1911"/>
      <c r="AY99" s="1911"/>
      <c r="AZ99" s="1911"/>
      <c r="BA99" s="1911"/>
      <c r="BB99" s="1911"/>
      <c r="BC99" s="1911"/>
      <c r="BD99" s="1911"/>
      <c r="BE99" s="1911"/>
      <c r="BF99" s="1911" t="s">
        <v>1115</v>
      </c>
      <c r="BG99" s="1911"/>
      <c r="BH99" s="1911"/>
      <c r="BI99" s="1911"/>
      <c r="BJ99" s="1911"/>
      <c r="BK99" s="1911"/>
      <c r="BL99" s="1912"/>
      <c r="BM99" s="1913"/>
      <c r="BN99" s="1791"/>
      <c r="BO99" s="1791"/>
    </row>
    <row r="100" spans="1:67" ht="26.25" customHeight="1">
      <c r="A100" s="1949" t="s">
        <v>522</v>
      </c>
      <c r="B100" s="1950"/>
      <c r="C100" s="1950"/>
      <c r="D100" s="1950"/>
      <c r="E100" s="1950"/>
      <c r="F100" s="1950"/>
      <c r="G100" s="1950"/>
      <c r="H100" s="1950"/>
      <c r="I100" s="1950"/>
      <c r="J100" s="1950"/>
      <c r="K100" s="1950"/>
      <c r="L100" s="1950"/>
      <c r="M100" s="1950"/>
      <c r="N100" s="1950"/>
      <c r="O100" s="1950"/>
      <c r="P100" s="1950"/>
      <c r="Q100" s="1950"/>
      <c r="R100" s="1950"/>
      <c r="S100" s="1950"/>
      <c r="T100" s="1950"/>
      <c r="U100" s="1950"/>
      <c r="V100" s="1950"/>
      <c r="W100" s="1950"/>
      <c r="X100" s="1950"/>
      <c r="Y100" s="1950"/>
      <c r="Z100" s="1950"/>
      <c r="AA100" s="1950"/>
      <c r="AB100" s="1950"/>
      <c r="AC100" s="1950"/>
      <c r="AD100" s="1950"/>
      <c r="AE100" s="1950"/>
      <c r="AF100" s="1950"/>
      <c r="AG100" s="1903" t="s">
        <v>1827</v>
      </c>
      <c r="AH100" s="1935"/>
      <c r="AI100" s="1936"/>
      <c r="AJ100" s="1936"/>
      <c r="AK100" s="1936"/>
      <c r="AL100" s="1936"/>
      <c r="AM100" s="1936"/>
      <c r="AN100" s="1936"/>
      <c r="AO100" s="1937"/>
      <c r="AP100" s="1938"/>
      <c r="AQ100" s="1939"/>
      <c r="AR100" s="1939"/>
      <c r="AS100" s="1939"/>
      <c r="AT100" s="1939"/>
      <c r="AU100" s="1939"/>
      <c r="AV100" s="1939"/>
      <c r="AW100" s="1940"/>
      <c r="AX100" s="1911"/>
      <c r="AY100" s="1911"/>
      <c r="AZ100" s="1911"/>
      <c r="BA100" s="1911"/>
      <c r="BB100" s="1911"/>
      <c r="BC100" s="1911"/>
      <c r="BD100" s="1911"/>
      <c r="BE100" s="1911"/>
      <c r="BF100" s="1911" t="s">
        <v>1115</v>
      </c>
      <c r="BG100" s="1911"/>
      <c r="BH100" s="1911"/>
      <c r="BI100" s="1911"/>
      <c r="BJ100" s="1911"/>
      <c r="BK100" s="1911"/>
      <c r="BL100" s="1912"/>
      <c r="BM100" s="1913"/>
      <c r="BN100" s="1791"/>
      <c r="BO100" s="1791"/>
    </row>
    <row r="101" spans="1:67" ht="18.75" customHeight="1">
      <c r="A101" s="1943" t="s">
        <v>523</v>
      </c>
      <c r="B101" s="1944"/>
      <c r="C101" s="1944"/>
      <c r="D101" s="1944"/>
      <c r="E101" s="1944"/>
      <c r="F101" s="1944"/>
      <c r="G101" s="1944"/>
      <c r="H101" s="1944"/>
      <c r="I101" s="1944"/>
      <c r="J101" s="1944"/>
      <c r="K101" s="1944"/>
      <c r="L101" s="1944"/>
      <c r="M101" s="1944"/>
      <c r="N101" s="1944"/>
      <c r="O101" s="1944"/>
      <c r="P101" s="1944"/>
      <c r="Q101" s="1944"/>
      <c r="R101" s="1944"/>
      <c r="S101" s="1944"/>
      <c r="T101" s="1944"/>
      <c r="U101" s="1944"/>
      <c r="V101" s="1944"/>
      <c r="W101" s="1944"/>
      <c r="X101" s="1944"/>
      <c r="Y101" s="1944"/>
      <c r="Z101" s="1944"/>
      <c r="AA101" s="1958" t="s">
        <v>524</v>
      </c>
      <c r="AB101" s="1958"/>
      <c r="AC101" s="1958"/>
      <c r="AD101" s="1958"/>
      <c r="AE101" s="1958"/>
      <c r="AF101" s="1959"/>
      <c r="AG101" s="1934" t="s">
        <v>1829</v>
      </c>
      <c r="AH101" s="1935">
        <f>SUM(AH95+AH98+AH99+AH100)</f>
        <v>60000</v>
      </c>
      <c r="AI101" s="1936"/>
      <c r="AJ101" s="1936"/>
      <c r="AK101" s="1936"/>
      <c r="AL101" s="1936"/>
      <c r="AM101" s="1936"/>
      <c r="AN101" s="1936"/>
      <c r="AO101" s="1937"/>
      <c r="AP101" s="1938"/>
      <c r="AQ101" s="1939"/>
      <c r="AR101" s="1939"/>
      <c r="AS101" s="1939"/>
      <c r="AT101" s="1939"/>
      <c r="AU101" s="1939"/>
      <c r="AV101" s="1939"/>
      <c r="AW101" s="1940"/>
      <c r="AX101" s="1911"/>
      <c r="AY101" s="1911"/>
      <c r="AZ101" s="1911"/>
      <c r="BA101" s="1911"/>
      <c r="BB101" s="1911"/>
      <c r="BC101" s="1911"/>
      <c r="BD101" s="1911"/>
      <c r="BE101" s="1911"/>
      <c r="BF101" s="1911" t="s">
        <v>1115</v>
      </c>
      <c r="BG101" s="1911"/>
      <c r="BH101" s="1911"/>
      <c r="BI101" s="1911"/>
      <c r="BJ101" s="1911"/>
      <c r="BK101" s="1911"/>
      <c r="BL101" s="1912"/>
      <c r="BM101" s="1913"/>
      <c r="BN101" s="1791"/>
      <c r="BO101" s="1791"/>
    </row>
    <row r="102" spans="1:67" ht="18.75" customHeight="1">
      <c r="A102" s="1949" t="s">
        <v>525</v>
      </c>
      <c r="B102" s="1950" t="s">
        <v>526</v>
      </c>
      <c r="C102" s="1950" t="s">
        <v>526</v>
      </c>
      <c r="D102" s="1950" t="s">
        <v>526</v>
      </c>
      <c r="E102" s="1950" t="s">
        <v>526</v>
      </c>
      <c r="F102" s="1950" t="s">
        <v>526</v>
      </c>
      <c r="G102" s="1950" t="s">
        <v>526</v>
      </c>
      <c r="H102" s="1950" t="s">
        <v>526</v>
      </c>
      <c r="I102" s="1950" t="s">
        <v>526</v>
      </c>
      <c r="J102" s="1950" t="s">
        <v>526</v>
      </c>
      <c r="K102" s="1950" t="s">
        <v>526</v>
      </c>
      <c r="L102" s="1950" t="s">
        <v>526</v>
      </c>
      <c r="M102" s="1950" t="s">
        <v>526</v>
      </c>
      <c r="N102" s="1950" t="s">
        <v>526</v>
      </c>
      <c r="O102" s="1950" t="s">
        <v>526</v>
      </c>
      <c r="P102" s="1950" t="s">
        <v>526</v>
      </c>
      <c r="Q102" s="1950" t="s">
        <v>526</v>
      </c>
      <c r="R102" s="1950" t="s">
        <v>526</v>
      </c>
      <c r="S102" s="1950" t="s">
        <v>526</v>
      </c>
      <c r="T102" s="1950" t="s">
        <v>526</v>
      </c>
      <c r="U102" s="1950" t="s">
        <v>526</v>
      </c>
      <c r="V102" s="1950" t="s">
        <v>526</v>
      </c>
      <c r="W102" s="1950" t="s">
        <v>526</v>
      </c>
      <c r="X102" s="1950" t="s">
        <v>526</v>
      </c>
      <c r="Y102" s="1950" t="s">
        <v>526</v>
      </c>
      <c r="Z102" s="1950" t="s">
        <v>526</v>
      </c>
      <c r="AA102" s="1950" t="s">
        <v>526</v>
      </c>
      <c r="AB102" s="1950" t="s">
        <v>526</v>
      </c>
      <c r="AC102" s="1950" t="s">
        <v>526</v>
      </c>
      <c r="AD102" s="1950" t="s">
        <v>526</v>
      </c>
      <c r="AE102" s="1950"/>
      <c r="AF102" s="1950" t="s">
        <v>526</v>
      </c>
      <c r="AG102" s="1903" t="s">
        <v>1831</v>
      </c>
      <c r="AH102" s="1935"/>
      <c r="AI102" s="1936"/>
      <c r="AJ102" s="1936"/>
      <c r="AK102" s="1936"/>
      <c r="AL102" s="1936"/>
      <c r="AM102" s="1936"/>
      <c r="AN102" s="1936"/>
      <c r="AO102" s="1937"/>
      <c r="AP102" s="1938"/>
      <c r="AQ102" s="1939"/>
      <c r="AR102" s="1939"/>
      <c r="AS102" s="1939"/>
      <c r="AT102" s="1939"/>
      <c r="AU102" s="1939"/>
      <c r="AV102" s="1939"/>
      <c r="AW102" s="1940"/>
      <c r="AX102" s="1911"/>
      <c r="AY102" s="1911"/>
      <c r="AZ102" s="1911"/>
      <c r="BA102" s="1911"/>
      <c r="BB102" s="1911"/>
      <c r="BC102" s="1911"/>
      <c r="BD102" s="1911"/>
      <c r="BE102" s="1911"/>
      <c r="BF102" s="1911" t="s">
        <v>1115</v>
      </c>
      <c r="BG102" s="1911"/>
      <c r="BH102" s="1911"/>
      <c r="BI102" s="1911"/>
      <c r="BJ102" s="1911"/>
      <c r="BK102" s="1911"/>
      <c r="BL102" s="1912"/>
      <c r="BM102" s="1913"/>
      <c r="BN102" s="1791"/>
      <c r="BO102" s="1791"/>
    </row>
    <row r="103" spans="1:67" ht="18.75" customHeight="1">
      <c r="A103" s="1946" t="s">
        <v>527</v>
      </c>
      <c r="B103" s="1947"/>
      <c r="C103" s="1947"/>
      <c r="D103" s="1947"/>
      <c r="E103" s="1947"/>
      <c r="F103" s="1947"/>
      <c r="G103" s="1947"/>
      <c r="H103" s="1947"/>
      <c r="I103" s="1947"/>
      <c r="J103" s="1947"/>
      <c r="K103" s="1947"/>
      <c r="L103" s="1947"/>
      <c r="M103" s="1947"/>
      <c r="N103" s="1947"/>
      <c r="O103" s="1947"/>
      <c r="P103" s="1947"/>
      <c r="Q103" s="1947"/>
      <c r="R103" s="1947"/>
      <c r="S103" s="1947"/>
      <c r="T103" s="1947"/>
      <c r="U103" s="1947"/>
      <c r="V103" s="1947"/>
      <c r="W103" s="1947"/>
      <c r="X103" s="1947"/>
      <c r="Y103" s="1947"/>
      <c r="Z103" s="1947"/>
      <c r="AA103" s="1947"/>
      <c r="AB103" s="1947"/>
      <c r="AC103" s="1947"/>
      <c r="AD103" s="1947"/>
      <c r="AE103" s="1947"/>
      <c r="AF103" s="1947"/>
      <c r="AG103" s="1903" t="s">
        <v>1833</v>
      </c>
      <c r="AH103" s="1935"/>
      <c r="AI103" s="1936"/>
      <c r="AJ103" s="1936"/>
      <c r="AK103" s="1936"/>
      <c r="AL103" s="1936"/>
      <c r="AM103" s="1936"/>
      <c r="AN103" s="1936"/>
      <c r="AO103" s="1937"/>
      <c r="AP103" s="1938"/>
      <c r="AQ103" s="1939"/>
      <c r="AR103" s="1939"/>
      <c r="AS103" s="1939"/>
      <c r="AT103" s="1939"/>
      <c r="AU103" s="1939"/>
      <c r="AV103" s="1939"/>
      <c r="AW103" s="1940"/>
      <c r="AX103" s="1911"/>
      <c r="AY103" s="1911"/>
      <c r="AZ103" s="1911"/>
      <c r="BA103" s="1911"/>
      <c r="BB103" s="1911"/>
      <c r="BC103" s="1911"/>
      <c r="BD103" s="1911"/>
      <c r="BE103" s="1911"/>
      <c r="BF103" s="1911" t="s">
        <v>1115</v>
      </c>
      <c r="BG103" s="1911"/>
      <c r="BH103" s="1911"/>
      <c r="BI103" s="1911"/>
      <c r="BJ103" s="1911"/>
      <c r="BK103" s="1911"/>
      <c r="BL103" s="1912"/>
      <c r="BM103" s="1913"/>
      <c r="BN103" s="1791"/>
      <c r="BO103" s="1791"/>
    </row>
    <row r="104" spans="1:67" ht="18.75" customHeight="1">
      <c r="A104" s="1946" t="s">
        <v>528</v>
      </c>
      <c r="B104" s="1947"/>
      <c r="C104" s="1947"/>
      <c r="D104" s="1947"/>
      <c r="E104" s="1947"/>
      <c r="F104" s="1947"/>
      <c r="G104" s="1947"/>
      <c r="H104" s="1947"/>
      <c r="I104" s="1947"/>
      <c r="J104" s="1947"/>
      <c r="K104" s="1947"/>
      <c r="L104" s="1947"/>
      <c r="M104" s="1947"/>
      <c r="N104" s="1947"/>
      <c r="O104" s="1947"/>
      <c r="P104" s="1947"/>
      <c r="Q104" s="1947"/>
      <c r="R104" s="1947"/>
      <c r="S104" s="1947"/>
      <c r="T104" s="1947"/>
      <c r="U104" s="1947"/>
      <c r="V104" s="1947"/>
      <c r="W104" s="1947"/>
      <c r="X104" s="1947"/>
      <c r="Y104" s="1947"/>
      <c r="Z104" s="1947"/>
      <c r="AA104" s="1947"/>
      <c r="AB104" s="1947"/>
      <c r="AC104" s="1947"/>
      <c r="AD104" s="1947"/>
      <c r="AE104" s="1947"/>
      <c r="AF104" s="1947"/>
      <c r="AG104" s="1903" t="s">
        <v>1835</v>
      </c>
      <c r="AH104" s="1935"/>
      <c r="AI104" s="1936"/>
      <c r="AJ104" s="1936"/>
      <c r="AK104" s="1936"/>
      <c r="AL104" s="1936"/>
      <c r="AM104" s="1936"/>
      <c r="AN104" s="1936"/>
      <c r="AO104" s="1937"/>
      <c r="AP104" s="1938"/>
      <c r="AQ104" s="1939"/>
      <c r="AR104" s="1939"/>
      <c r="AS104" s="1939"/>
      <c r="AT104" s="1939"/>
      <c r="AU104" s="1939"/>
      <c r="AV104" s="1939"/>
      <c r="AW104" s="1940"/>
      <c r="AX104" s="1911"/>
      <c r="AY104" s="1911"/>
      <c r="AZ104" s="1911"/>
      <c r="BA104" s="1911"/>
      <c r="BB104" s="1911"/>
      <c r="BC104" s="1911"/>
      <c r="BD104" s="1911"/>
      <c r="BE104" s="1911"/>
      <c r="BF104" s="1911" t="s">
        <v>1115</v>
      </c>
      <c r="BG104" s="1911"/>
      <c r="BH104" s="1911"/>
      <c r="BI104" s="1911"/>
      <c r="BJ104" s="1911"/>
      <c r="BK104" s="1911"/>
      <c r="BL104" s="1912"/>
      <c r="BM104" s="1913"/>
      <c r="BN104" s="1791"/>
      <c r="BO104" s="1791"/>
    </row>
    <row r="105" spans="1:67" ht="18.75" customHeight="1">
      <c r="A105" s="1943" t="s">
        <v>529</v>
      </c>
      <c r="B105" s="1944"/>
      <c r="C105" s="1944"/>
      <c r="D105" s="1944"/>
      <c r="E105" s="1944"/>
      <c r="F105" s="1944"/>
      <c r="G105" s="1944"/>
      <c r="H105" s="1944"/>
      <c r="I105" s="1944"/>
      <c r="J105" s="1944"/>
      <c r="K105" s="1944"/>
      <c r="L105" s="1944"/>
      <c r="M105" s="1944"/>
      <c r="N105" s="1944"/>
      <c r="O105" s="1944"/>
      <c r="P105" s="1944"/>
      <c r="Q105" s="1944"/>
      <c r="R105" s="1944"/>
      <c r="S105" s="1944"/>
      <c r="T105" s="1944"/>
      <c r="U105" s="1944"/>
      <c r="V105" s="1944"/>
      <c r="W105" s="1944"/>
      <c r="X105" s="1944"/>
      <c r="Y105" s="1944"/>
      <c r="Z105" s="1944"/>
      <c r="AA105" s="1958" t="s">
        <v>530</v>
      </c>
      <c r="AB105" s="1958"/>
      <c r="AC105" s="1958"/>
      <c r="AD105" s="1958"/>
      <c r="AE105" s="1958"/>
      <c r="AF105" s="1959"/>
      <c r="AG105" s="1934" t="s">
        <v>1837</v>
      </c>
      <c r="AH105" s="1935">
        <f>SUM(AH93+AH94+AH101+AH102+AH103+AH104)</f>
        <v>159000</v>
      </c>
      <c r="AI105" s="1936"/>
      <c r="AJ105" s="1936"/>
      <c r="AK105" s="1936"/>
      <c r="AL105" s="1936"/>
      <c r="AM105" s="1936"/>
      <c r="AN105" s="1936"/>
      <c r="AO105" s="1937"/>
      <c r="AP105" s="1938"/>
      <c r="AQ105" s="1939"/>
      <c r="AR105" s="1939"/>
      <c r="AS105" s="1939"/>
      <c r="AT105" s="1939"/>
      <c r="AU105" s="1939"/>
      <c r="AV105" s="1939"/>
      <c r="AW105" s="1940"/>
      <c r="AX105" s="1911"/>
      <c r="AY105" s="1911"/>
      <c r="AZ105" s="1911"/>
      <c r="BA105" s="1911"/>
      <c r="BB105" s="1911"/>
      <c r="BC105" s="1911"/>
      <c r="BD105" s="1911"/>
      <c r="BE105" s="1911"/>
      <c r="BF105" s="1911" t="s">
        <v>1115</v>
      </c>
      <c r="BG105" s="1911"/>
      <c r="BH105" s="1911"/>
      <c r="BI105" s="1911"/>
      <c r="BJ105" s="1911"/>
      <c r="BK105" s="1911"/>
      <c r="BL105" s="1912"/>
      <c r="BM105" s="1913"/>
      <c r="BN105" s="1791"/>
      <c r="BO105" s="1791"/>
    </row>
    <row r="106" spans="1:67" ht="21.75" customHeight="1">
      <c r="A106" s="1964" t="s">
        <v>531</v>
      </c>
      <c r="B106" s="1965"/>
      <c r="C106" s="1965"/>
      <c r="D106" s="1965"/>
      <c r="E106" s="1965"/>
      <c r="F106" s="1965"/>
      <c r="G106" s="1965"/>
      <c r="H106" s="1965"/>
      <c r="I106" s="1965"/>
      <c r="J106" s="1965"/>
      <c r="K106" s="1965"/>
      <c r="L106" s="1965"/>
      <c r="M106" s="1965"/>
      <c r="N106" s="1965"/>
      <c r="O106" s="1965"/>
      <c r="P106" s="1965"/>
      <c r="Q106" s="1965"/>
      <c r="R106" s="1965"/>
      <c r="S106" s="1965"/>
      <c r="T106" s="1965"/>
      <c r="U106" s="1965"/>
      <c r="V106" s="1965"/>
      <c r="W106" s="1965"/>
      <c r="X106" s="1965"/>
      <c r="Y106" s="1965"/>
      <c r="Z106" s="1965"/>
      <c r="AA106" s="1965"/>
      <c r="AB106" s="1965"/>
      <c r="AC106" s="1965"/>
      <c r="AD106" s="1965"/>
      <c r="AE106" s="1965"/>
      <c r="AF106" s="1966"/>
      <c r="AG106" s="1903" t="s">
        <v>1839</v>
      </c>
      <c r="AH106" s="1935"/>
      <c r="AI106" s="1936"/>
      <c r="AJ106" s="1936"/>
      <c r="AK106" s="1936"/>
      <c r="AL106" s="1936"/>
      <c r="AM106" s="1936"/>
      <c r="AN106" s="1936"/>
      <c r="AO106" s="1937"/>
      <c r="AP106" s="1938"/>
      <c r="AQ106" s="1939"/>
      <c r="AR106" s="1939"/>
      <c r="AS106" s="1939"/>
      <c r="AT106" s="1939"/>
      <c r="AU106" s="1939"/>
      <c r="AV106" s="1939"/>
      <c r="AW106" s="1940"/>
      <c r="AX106" s="1911"/>
      <c r="AY106" s="1911"/>
      <c r="AZ106" s="1911"/>
      <c r="BA106" s="1911"/>
      <c r="BB106" s="1911"/>
      <c r="BC106" s="1911"/>
      <c r="BD106" s="1911"/>
      <c r="BE106" s="1911"/>
      <c r="BF106" s="1911" t="s">
        <v>1115</v>
      </c>
      <c r="BG106" s="1911"/>
      <c r="BH106" s="1911"/>
      <c r="BI106" s="1911"/>
      <c r="BJ106" s="1911"/>
      <c r="BK106" s="1911"/>
      <c r="BL106" s="1912"/>
      <c r="BM106" s="1913"/>
      <c r="BN106" s="1791"/>
      <c r="BO106" s="1791"/>
    </row>
    <row r="107" spans="1:67" ht="20.25" customHeight="1">
      <c r="A107" s="1943" t="s">
        <v>532</v>
      </c>
      <c r="B107" s="1944"/>
      <c r="C107" s="1944"/>
      <c r="D107" s="1944"/>
      <c r="E107" s="1944"/>
      <c r="F107" s="1944"/>
      <c r="G107" s="1944"/>
      <c r="H107" s="1944"/>
      <c r="I107" s="1944"/>
      <c r="J107" s="1944"/>
      <c r="K107" s="1944"/>
      <c r="L107" s="1944"/>
      <c r="M107" s="1944"/>
      <c r="N107" s="1944"/>
      <c r="O107" s="1944"/>
      <c r="P107" s="1944"/>
      <c r="Q107" s="1944"/>
      <c r="R107" s="1944"/>
      <c r="S107" s="1944"/>
      <c r="T107" s="1944"/>
      <c r="U107" s="1944"/>
      <c r="V107" s="1944"/>
      <c r="W107" s="1944"/>
      <c r="X107" s="1944"/>
      <c r="Y107" s="1956"/>
      <c r="Z107" s="1951" t="s">
        <v>533</v>
      </c>
      <c r="AA107" s="1951"/>
      <c r="AB107" s="1951"/>
      <c r="AC107" s="1951"/>
      <c r="AD107" s="1951"/>
      <c r="AE107" s="1951"/>
      <c r="AF107" s="1952"/>
      <c r="AG107" s="1934" t="s">
        <v>1841</v>
      </c>
      <c r="AH107" s="1935">
        <f>SUM(AH105:AO106)</f>
        <v>159000</v>
      </c>
      <c r="AI107" s="1936"/>
      <c r="AJ107" s="1936"/>
      <c r="AK107" s="1936"/>
      <c r="AL107" s="1936"/>
      <c r="AM107" s="1936"/>
      <c r="AN107" s="1936"/>
      <c r="AO107" s="1937"/>
      <c r="AP107" s="1938"/>
      <c r="AQ107" s="1939"/>
      <c r="AR107" s="1939"/>
      <c r="AS107" s="1939"/>
      <c r="AT107" s="1939"/>
      <c r="AU107" s="1939"/>
      <c r="AV107" s="1939"/>
      <c r="AW107" s="1940"/>
      <c r="AX107" s="1911"/>
      <c r="AY107" s="1911"/>
      <c r="AZ107" s="1911"/>
      <c r="BA107" s="1911"/>
      <c r="BB107" s="1911"/>
      <c r="BC107" s="1911"/>
      <c r="BD107" s="1911"/>
      <c r="BE107" s="1911"/>
      <c r="BF107" s="1911" t="s">
        <v>1115</v>
      </c>
      <c r="BG107" s="1911"/>
      <c r="BH107" s="1911"/>
      <c r="BI107" s="1911"/>
      <c r="BJ107" s="1911"/>
      <c r="BK107" s="1911"/>
      <c r="BL107" s="1912"/>
      <c r="BM107" s="1913"/>
      <c r="BN107" s="1791"/>
      <c r="BO107" s="1791"/>
    </row>
    <row r="108" spans="1:65" ht="18.75" customHeight="1">
      <c r="A108" s="1967" t="s">
        <v>534</v>
      </c>
      <c r="B108" s="1968"/>
      <c r="C108" s="1968"/>
      <c r="D108" s="1968"/>
      <c r="E108" s="1968"/>
      <c r="F108" s="1968"/>
      <c r="G108" s="1968"/>
      <c r="H108" s="1968"/>
      <c r="I108" s="1968"/>
      <c r="J108" s="1968"/>
      <c r="K108" s="1968"/>
      <c r="L108" s="1968"/>
      <c r="M108" s="1968"/>
      <c r="N108" s="1968"/>
      <c r="O108" s="1968"/>
      <c r="P108" s="1968"/>
      <c r="Q108" s="1968"/>
      <c r="R108" s="1968"/>
      <c r="S108" s="1968"/>
      <c r="T108" s="1968"/>
      <c r="U108" s="1968"/>
      <c r="V108" s="1968"/>
      <c r="W108" s="1968"/>
      <c r="X108" s="1968"/>
      <c r="Y108" s="1968"/>
      <c r="Z108" s="1968"/>
      <c r="AA108" s="1958" t="s">
        <v>535</v>
      </c>
      <c r="AB108" s="1958"/>
      <c r="AC108" s="1958"/>
      <c r="AD108" s="1958"/>
      <c r="AE108" s="1958"/>
      <c r="AF108" s="1959"/>
      <c r="AG108" s="1934" t="s">
        <v>1843</v>
      </c>
      <c r="AH108" s="1935">
        <f>SUM(AH78+AH79+AH80+AH92+AH107)</f>
        <v>7633872</v>
      </c>
      <c r="AI108" s="1936"/>
      <c r="AJ108" s="1936"/>
      <c r="AK108" s="1936"/>
      <c r="AL108" s="1936"/>
      <c r="AM108" s="1936"/>
      <c r="AN108" s="1936"/>
      <c r="AO108" s="1937"/>
      <c r="AP108" s="1938"/>
      <c r="AQ108" s="1939"/>
      <c r="AR108" s="1939"/>
      <c r="AS108" s="1939"/>
      <c r="AT108" s="1939"/>
      <c r="AU108" s="1939"/>
      <c r="AV108" s="1939"/>
      <c r="AW108" s="1940"/>
      <c r="AX108" s="1911"/>
      <c r="AY108" s="1911"/>
      <c r="AZ108" s="1911"/>
      <c r="BA108" s="1911"/>
      <c r="BB108" s="1911"/>
      <c r="BC108" s="1911"/>
      <c r="BD108" s="1911"/>
      <c r="BE108" s="1911"/>
      <c r="BF108" s="1911" t="s">
        <v>1115</v>
      </c>
      <c r="BG108" s="1911"/>
      <c r="BH108" s="1911"/>
      <c r="BI108" s="1911"/>
      <c r="BJ108" s="1911"/>
      <c r="BK108" s="1911"/>
      <c r="BL108" s="1912"/>
      <c r="BM108" s="1913"/>
    </row>
    <row r="109" spans="1:66" ht="18" customHeight="1">
      <c r="A109" s="1932" t="s">
        <v>536</v>
      </c>
      <c r="B109" s="1933"/>
      <c r="C109" s="1933"/>
      <c r="D109" s="1933"/>
      <c r="E109" s="1933"/>
      <c r="F109" s="1933"/>
      <c r="G109" s="1933"/>
      <c r="H109" s="1933"/>
      <c r="I109" s="1933"/>
      <c r="J109" s="1933"/>
      <c r="K109" s="1933"/>
      <c r="L109" s="1933"/>
      <c r="M109" s="1933"/>
      <c r="N109" s="1933"/>
      <c r="O109" s="1933"/>
      <c r="P109" s="1933"/>
      <c r="Q109" s="1933"/>
      <c r="R109" s="1933"/>
      <c r="S109" s="1933"/>
      <c r="T109" s="1933"/>
      <c r="U109" s="1933"/>
      <c r="V109" s="1933"/>
      <c r="W109" s="1933"/>
      <c r="X109" s="1933"/>
      <c r="Y109" s="1933"/>
      <c r="Z109" s="1933"/>
      <c r="AA109" s="1933"/>
      <c r="AB109" s="1933"/>
      <c r="AC109" s="1933"/>
      <c r="AD109" s="1933"/>
      <c r="AE109" s="1933"/>
      <c r="AF109" s="1933"/>
      <c r="AG109" s="1934" t="s">
        <v>1845</v>
      </c>
      <c r="AH109" s="1935"/>
      <c r="AI109" s="1936"/>
      <c r="AJ109" s="1936"/>
      <c r="AK109" s="1936"/>
      <c r="AL109" s="1936"/>
      <c r="AM109" s="1936"/>
      <c r="AN109" s="1936"/>
      <c r="AO109" s="1937"/>
      <c r="AP109" s="1938"/>
      <c r="AQ109" s="1939"/>
      <c r="AR109" s="1939"/>
      <c r="AS109" s="1939"/>
      <c r="AT109" s="1939"/>
      <c r="AU109" s="1939"/>
      <c r="AV109" s="1939"/>
      <c r="AW109" s="1940"/>
      <c r="AX109" s="1911"/>
      <c r="AY109" s="1911"/>
      <c r="AZ109" s="1911"/>
      <c r="BA109" s="1911"/>
      <c r="BB109" s="1911"/>
      <c r="BC109" s="1911"/>
      <c r="BD109" s="1911"/>
      <c r="BE109" s="1911"/>
      <c r="BF109" s="1911" t="s">
        <v>1115</v>
      </c>
      <c r="BG109" s="1911"/>
      <c r="BH109" s="1911"/>
      <c r="BI109" s="1911"/>
      <c r="BJ109" s="1911"/>
      <c r="BK109" s="1911"/>
      <c r="BL109" s="1912"/>
      <c r="BM109" s="1913"/>
      <c r="BN109" s="1791"/>
    </row>
    <row r="110" spans="1:66" ht="18" customHeight="1">
      <c r="A110" s="1932" t="s">
        <v>537</v>
      </c>
      <c r="B110" s="1933"/>
      <c r="C110" s="1933"/>
      <c r="D110" s="1933"/>
      <c r="E110" s="1933"/>
      <c r="F110" s="1933"/>
      <c r="G110" s="1933"/>
      <c r="H110" s="1933"/>
      <c r="I110" s="1933"/>
      <c r="J110" s="1933"/>
      <c r="K110" s="1933"/>
      <c r="L110" s="1933"/>
      <c r="M110" s="1933"/>
      <c r="N110" s="1933"/>
      <c r="O110" s="1933"/>
      <c r="P110" s="1933"/>
      <c r="Q110" s="1933"/>
      <c r="R110" s="1933"/>
      <c r="S110" s="1933"/>
      <c r="T110" s="1933"/>
      <c r="U110" s="1933"/>
      <c r="V110" s="1933"/>
      <c r="W110" s="1933"/>
      <c r="X110" s="1933"/>
      <c r="Y110" s="1933"/>
      <c r="Z110" s="1933"/>
      <c r="AA110" s="1933"/>
      <c r="AB110" s="1933"/>
      <c r="AC110" s="1933"/>
      <c r="AD110" s="1933"/>
      <c r="AE110" s="1933"/>
      <c r="AF110" s="1933"/>
      <c r="AG110" s="1934" t="s">
        <v>1847</v>
      </c>
      <c r="AH110" s="1935">
        <v>213000</v>
      </c>
      <c r="AI110" s="1936"/>
      <c r="AJ110" s="1936"/>
      <c r="AK110" s="1936"/>
      <c r="AL110" s="1936"/>
      <c r="AM110" s="1936"/>
      <c r="AN110" s="1936"/>
      <c r="AO110" s="1937"/>
      <c r="AP110" s="1938"/>
      <c r="AQ110" s="1939"/>
      <c r="AR110" s="1939"/>
      <c r="AS110" s="1939"/>
      <c r="AT110" s="1939"/>
      <c r="AU110" s="1939"/>
      <c r="AV110" s="1939"/>
      <c r="AW110" s="1940"/>
      <c r="AX110" s="1911"/>
      <c r="AY110" s="1911"/>
      <c r="AZ110" s="1911"/>
      <c r="BA110" s="1911"/>
      <c r="BB110" s="1911"/>
      <c r="BC110" s="1911"/>
      <c r="BD110" s="1911"/>
      <c r="BE110" s="1911"/>
      <c r="BF110" s="1911" t="s">
        <v>1115</v>
      </c>
      <c r="BG110" s="1911"/>
      <c r="BH110" s="1911"/>
      <c r="BI110" s="1911"/>
      <c r="BJ110" s="1911"/>
      <c r="BK110" s="1911"/>
      <c r="BL110" s="1912"/>
      <c r="BM110" s="1913"/>
      <c r="BN110" s="1791"/>
    </row>
    <row r="111" spans="1:66" ht="18" customHeight="1">
      <c r="A111" s="1932" t="s">
        <v>538</v>
      </c>
      <c r="B111" s="1933"/>
      <c r="C111" s="1933"/>
      <c r="D111" s="1933"/>
      <c r="E111" s="1933"/>
      <c r="F111" s="1933"/>
      <c r="G111" s="1933"/>
      <c r="H111" s="1933"/>
      <c r="I111" s="1933"/>
      <c r="J111" s="1933"/>
      <c r="K111" s="1933"/>
      <c r="L111" s="1933"/>
      <c r="M111" s="1933"/>
      <c r="N111" s="1933"/>
      <c r="O111" s="1933"/>
      <c r="P111" s="1933"/>
      <c r="Q111" s="1933"/>
      <c r="R111" s="1933"/>
      <c r="S111" s="1933"/>
      <c r="T111" s="1933"/>
      <c r="U111" s="1933"/>
      <c r="V111" s="1933"/>
      <c r="W111" s="1933"/>
      <c r="X111" s="1933"/>
      <c r="Y111" s="1933"/>
      <c r="Z111" s="1933"/>
      <c r="AA111" s="1933"/>
      <c r="AB111" s="1933"/>
      <c r="AC111" s="1933"/>
      <c r="AD111" s="1933"/>
      <c r="AE111" s="1933"/>
      <c r="AF111" s="1933"/>
      <c r="AG111" s="1934" t="s">
        <v>1210</v>
      </c>
      <c r="AH111" s="1935">
        <v>17000</v>
      </c>
      <c r="AI111" s="1936"/>
      <c r="AJ111" s="1936"/>
      <c r="AK111" s="1936"/>
      <c r="AL111" s="1936"/>
      <c r="AM111" s="1936"/>
      <c r="AN111" s="1936"/>
      <c r="AO111" s="1937"/>
      <c r="AP111" s="1938"/>
      <c r="AQ111" s="1939"/>
      <c r="AR111" s="1939"/>
      <c r="AS111" s="1939"/>
      <c r="AT111" s="1939"/>
      <c r="AU111" s="1939"/>
      <c r="AV111" s="1939"/>
      <c r="AW111" s="1940"/>
      <c r="AX111" s="1911"/>
      <c r="AY111" s="1911"/>
      <c r="AZ111" s="1911"/>
      <c r="BA111" s="1911"/>
      <c r="BB111" s="1911"/>
      <c r="BC111" s="1911"/>
      <c r="BD111" s="1911"/>
      <c r="BE111" s="1911"/>
      <c r="BF111" s="1911" t="s">
        <v>1115</v>
      </c>
      <c r="BG111" s="1911"/>
      <c r="BH111" s="1911"/>
      <c r="BI111" s="1911"/>
      <c r="BJ111" s="1911"/>
      <c r="BK111" s="1911"/>
      <c r="BL111" s="1912"/>
      <c r="BM111" s="1913"/>
      <c r="BN111" s="1791"/>
    </row>
    <row r="112" spans="1:66" ht="18" customHeight="1">
      <c r="A112" s="1932" t="s">
        <v>539</v>
      </c>
      <c r="B112" s="1933"/>
      <c r="C112" s="1933"/>
      <c r="D112" s="1933"/>
      <c r="E112" s="1933"/>
      <c r="F112" s="1933"/>
      <c r="G112" s="1933"/>
      <c r="H112" s="1933"/>
      <c r="I112" s="1933"/>
      <c r="J112" s="1933"/>
      <c r="K112" s="1933"/>
      <c r="L112" s="1933"/>
      <c r="M112" s="1933"/>
      <c r="N112" s="1933"/>
      <c r="O112" s="1933"/>
      <c r="P112" s="1933"/>
      <c r="Q112" s="1933"/>
      <c r="R112" s="1933"/>
      <c r="S112" s="1933"/>
      <c r="T112" s="1933"/>
      <c r="U112" s="1933"/>
      <c r="V112" s="1933"/>
      <c r="W112" s="1933"/>
      <c r="X112" s="1933"/>
      <c r="Y112" s="1933"/>
      <c r="Z112" s="1933"/>
      <c r="AA112" s="1933"/>
      <c r="AB112" s="1933"/>
      <c r="AC112" s="1933"/>
      <c r="AD112" s="1933"/>
      <c r="AE112" s="1933"/>
      <c r="AF112" s="1933"/>
      <c r="AG112" s="1934" t="s">
        <v>1212</v>
      </c>
      <c r="AH112" s="1935"/>
      <c r="AI112" s="1936"/>
      <c r="AJ112" s="1936"/>
      <c r="AK112" s="1936"/>
      <c r="AL112" s="1936"/>
      <c r="AM112" s="1936"/>
      <c r="AN112" s="1936"/>
      <c r="AO112" s="1937"/>
      <c r="AP112" s="1938"/>
      <c r="AQ112" s="1939"/>
      <c r="AR112" s="1939"/>
      <c r="AS112" s="1939"/>
      <c r="AT112" s="1939"/>
      <c r="AU112" s="1939"/>
      <c r="AV112" s="1939"/>
      <c r="AW112" s="1940"/>
      <c r="AX112" s="1911"/>
      <c r="AY112" s="1911"/>
      <c r="AZ112" s="1911"/>
      <c r="BA112" s="1911"/>
      <c r="BB112" s="1911"/>
      <c r="BC112" s="1911"/>
      <c r="BD112" s="1911"/>
      <c r="BE112" s="1911"/>
      <c r="BF112" s="1911" t="s">
        <v>1115</v>
      </c>
      <c r="BG112" s="1911"/>
      <c r="BH112" s="1911"/>
      <c r="BI112" s="1911"/>
      <c r="BJ112" s="1911"/>
      <c r="BK112" s="1911"/>
      <c r="BL112" s="1912"/>
      <c r="BM112" s="1913"/>
      <c r="BN112" s="1791"/>
    </row>
    <row r="113" spans="1:66" ht="18" customHeight="1">
      <c r="A113" s="1969" t="s">
        <v>540</v>
      </c>
      <c r="B113" s="1970"/>
      <c r="C113" s="1970"/>
      <c r="D113" s="1970"/>
      <c r="E113" s="1970"/>
      <c r="F113" s="1970"/>
      <c r="G113" s="1970"/>
      <c r="H113" s="1970"/>
      <c r="I113" s="1970"/>
      <c r="J113" s="1970"/>
      <c r="K113" s="1970"/>
      <c r="L113" s="1970"/>
      <c r="M113" s="1970"/>
      <c r="N113" s="1970"/>
      <c r="O113" s="1970"/>
      <c r="P113" s="1970"/>
      <c r="Q113" s="1970"/>
      <c r="R113" s="1970"/>
      <c r="S113" s="1970"/>
      <c r="T113" s="1970"/>
      <c r="U113" s="1970"/>
      <c r="V113" s="1970"/>
      <c r="W113" s="1970"/>
      <c r="X113" s="1970"/>
      <c r="Y113" s="1970"/>
      <c r="Z113" s="1970"/>
      <c r="AA113" s="1970"/>
      <c r="AB113" s="1970"/>
      <c r="AC113" s="1970"/>
      <c r="AD113" s="1970"/>
      <c r="AE113" s="1970"/>
      <c r="AF113" s="1970"/>
      <c r="AG113" s="1934" t="s">
        <v>1214</v>
      </c>
      <c r="AH113" s="1935">
        <v>7707491</v>
      </c>
      <c r="AI113" s="1936"/>
      <c r="AJ113" s="1936"/>
      <c r="AK113" s="1936"/>
      <c r="AL113" s="1936"/>
      <c r="AM113" s="1936"/>
      <c r="AN113" s="1936"/>
      <c r="AO113" s="1937"/>
      <c r="AP113" s="1938"/>
      <c r="AQ113" s="1939"/>
      <c r="AR113" s="1939"/>
      <c r="AS113" s="1939"/>
      <c r="AT113" s="1939"/>
      <c r="AU113" s="1939"/>
      <c r="AV113" s="1939"/>
      <c r="AW113" s="1940"/>
      <c r="AX113" s="1911"/>
      <c r="AY113" s="1911"/>
      <c r="AZ113" s="1911"/>
      <c r="BA113" s="1911"/>
      <c r="BB113" s="1911"/>
      <c r="BC113" s="1911"/>
      <c r="BD113" s="1911"/>
      <c r="BE113" s="1911"/>
      <c r="BF113" s="1911" t="s">
        <v>1115</v>
      </c>
      <c r="BG113" s="1911"/>
      <c r="BH113" s="1911"/>
      <c r="BI113" s="1911"/>
      <c r="BJ113" s="1911"/>
      <c r="BK113" s="1911"/>
      <c r="BL113" s="1912"/>
      <c r="BM113" s="1913"/>
      <c r="BN113" s="1791"/>
    </row>
    <row r="114" spans="1:66" ht="18.75" customHeight="1">
      <c r="A114" s="1943" t="s">
        <v>541</v>
      </c>
      <c r="B114" s="1944"/>
      <c r="C114" s="1944"/>
      <c r="D114" s="1944"/>
      <c r="E114" s="1944"/>
      <c r="F114" s="1944"/>
      <c r="G114" s="1944"/>
      <c r="H114" s="1944"/>
      <c r="I114" s="1944"/>
      <c r="J114" s="1944"/>
      <c r="K114" s="1944"/>
      <c r="L114" s="1944"/>
      <c r="M114" s="1944"/>
      <c r="N114" s="1944"/>
      <c r="O114" s="1944"/>
      <c r="P114" s="1944"/>
      <c r="Q114" s="1944"/>
      <c r="R114" s="1944"/>
      <c r="S114" s="1944"/>
      <c r="T114" s="1944"/>
      <c r="U114" s="1944"/>
      <c r="V114" s="1944"/>
      <c r="W114" s="1944"/>
      <c r="X114" s="1944"/>
      <c r="Y114" s="1944"/>
      <c r="Z114" s="1961" t="s">
        <v>542</v>
      </c>
      <c r="AA114" s="1961"/>
      <c r="AB114" s="1961"/>
      <c r="AC114" s="1961"/>
      <c r="AD114" s="1961"/>
      <c r="AE114" s="1961"/>
      <c r="AF114" s="1962"/>
      <c r="AG114" s="1934" t="s">
        <v>1216</v>
      </c>
      <c r="AH114" s="1935">
        <f>SUM(AH55+AH77+AH108+AH109+AH110+AH111+AH112+AH113)</f>
        <v>24055261</v>
      </c>
      <c r="AI114" s="1936"/>
      <c r="AJ114" s="1936"/>
      <c r="AK114" s="1936"/>
      <c r="AL114" s="1936"/>
      <c r="AM114" s="1936"/>
      <c r="AN114" s="1936"/>
      <c r="AO114" s="1937"/>
      <c r="AP114" s="1938"/>
      <c r="AQ114" s="1939"/>
      <c r="AR114" s="1939"/>
      <c r="AS114" s="1939"/>
      <c r="AT114" s="1939"/>
      <c r="AU114" s="1939"/>
      <c r="AV114" s="1939"/>
      <c r="AW114" s="1940"/>
      <c r="AX114" s="1971"/>
      <c r="AY114" s="1971"/>
      <c r="AZ114" s="1971"/>
      <c r="BA114" s="1971"/>
      <c r="BB114" s="1971"/>
      <c r="BC114" s="1971"/>
      <c r="BD114" s="1971"/>
      <c r="BE114" s="1971"/>
      <c r="BF114" s="1971"/>
      <c r="BG114" s="1971"/>
      <c r="BH114" s="1971"/>
      <c r="BI114" s="1971"/>
      <c r="BJ114" s="1971"/>
      <c r="BK114" s="1971"/>
      <c r="BL114" s="1972"/>
      <c r="BM114" s="1973"/>
      <c r="BN114" s="1791"/>
    </row>
    <row r="115" spans="1:66" ht="18" customHeight="1">
      <c r="A115" s="1974" t="s">
        <v>543</v>
      </c>
      <c r="B115" s="1975"/>
      <c r="C115" s="1975"/>
      <c r="D115" s="1975"/>
      <c r="E115" s="1975"/>
      <c r="F115" s="1975"/>
      <c r="G115" s="1975"/>
      <c r="H115" s="1975"/>
      <c r="I115" s="1975"/>
      <c r="J115" s="1975"/>
      <c r="K115" s="1975"/>
      <c r="L115" s="1975"/>
      <c r="M115" s="1975"/>
      <c r="N115" s="1975"/>
      <c r="O115" s="1975"/>
      <c r="P115" s="1975"/>
      <c r="Q115" s="1975"/>
      <c r="R115" s="1975"/>
      <c r="S115" s="1975"/>
      <c r="T115" s="1975"/>
      <c r="U115" s="1975"/>
      <c r="V115" s="1975"/>
      <c r="W115" s="1975"/>
      <c r="X115" s="1975"/>
      <c r="Y115" s="1975"/>
      <c r="Z115" s="1975"/>
      <c r="AA115" s="1975"/>
      <c r="AB115" s="1975"/>
      <c r="AC115" s="1975"/>
      <c r="AD115" s="1975"/>
      <c r="AE115" s="1975"/>
      <c r="AF115" s="1975"/>
      <c r="AG115" s="1934" t="s">
        <v>1218</v>
      </c>
      <c r="AH115" s="1904">
        <v>112000</v>
      </c>
      <c r="AI115" s="1905"/>
      <c r="AJ115" s="1905"/>
      <c r="AK115" s="1905"/>
      <c r="AL115" s="1905"/>
      <c r="AM115" s="1905"/>
      <c r="AN115" s="1905"/>
      <c r="AO115" s="1906"/>
      <c r="AP115" s="1907"/>
      <c r="AQ115" s="1908"/>
      <c r="AR115" s="1908"/>
      <c r="AS115" s="1908"/>
      <c r="AT115" s="1908"/>
      <c r="AU115" s="1908"/>
      <c r="AV115" s="1908"/>
      <c r="AW115" s="1909"/>
      <c r="AX115" s="1976"/>
      <c r="AY115" s="1976"/>
      <c r="AZ115" s="1976"/>
      <c r="BA115" s="1976"/>
      <c r="BB115" s="1976"/>
      <c r="BC115" s="1976"/>
      <c r="BD115" s="1976"/>
      <c r="BE115" s="1976"/>
      <c r="BF115" s="1976"/>
      <c r="BG115" s="1976"/>
      <c r="BH115" s="1976"/>
      <c r="BI115" s="1976"/>
      <c r="BJ115" s="1976"/>
      <c r="BK115" s="1976"/>
      <c r="BL115" s="1977"/>
      <c r="BM115" s="1978"/>
      <c r="BN115" s="1791"/>
    </row>
    <row r="116" spans="1:66" ht="18" customHeight="1">
      <c r="A116" s="1932" t="s">
        <v>544</v>
      </c>
      <c r="B116" s="1933"/>
      <c r="C116" s="1933"/>
      <c r="D116" s="1933"/>
      <c r="E116" s="1933"/>
      <c r="F116" s="1933"/>
      <c r="G116" s="1933"/>
      <c r="H116" s="1933"/>
      <c r="I116" s="1933"/>
      <c r="J116" s="1933"/>
      <c r="K116" s="1933"/>
      <c r="L116" s="1933"/>
      <c r="M116" s="1933"/>
      <c r="N116" s="1933"/>
      <c r="O116" s="1933"/>
      <c r="P116" s="1933"/>
      <c r="Q116" s="1933"/>
      <c r="R116" s="1933"/>
      <c r="S116" s="1933"/>
      <c r="T116" s="1933"/>
      <c r="U116" s="1933"/>
      <c r="V116" s="1933"/>
      <c r="W116" s="1933"/>
      <c r="X116" s="1933"/>
      <c r="Y116" s="1933"/>
      <c r="Z116" s="1933"/>
      <c r="AA116" s="1933"/>
      <c r="AB116" s="1933"/>
      <c r="AC116" s="1933"/>
      <c r="AD116" s="1933"/>
      <c r="AE116" s="1933"/>
      <c r="AF116" s="1933"/>
      <c r="AG116" s="1934" t="s">
        <v>1220</v>
      </c>
      <c r="AH116" s="1935">
        <v>915860</v>
      </c>
      <c r="AI116" s="1936"/>
      <c r="AJ116" s="1936"/>
      <c r="AK116" s="1936"/>
      <c r="AL116" s="1936"/>
      <c r="AM116" s="1936"/>
      <c r="AN116" s="1936"/>
      <c r="AO116" s="1937"/>
      <c r="AP116" s="1938"/>
      <c r="AQ116" s="1939"/>
      <c r="AR116" s="1939"/>
      <c r="AS116" s="1939"/>
      <c r="AT116" s="1939"/>
      <c r="AU116" s="1939"/>
      <c r="AV116" s="1939"/>
      <c r="AW116" s="1940"/>
      <c r="AX116" s="1976"/>
      <c r="AY116" s="1976"/>
      <c r="AZ116" s="1976"/>
      <c r="BA116" s="1976"/>
      <c r="BB116" s="1976"/>
      <c r="BC116" s="1976"/>
      <c r="BD116" s="1976"/>
      <c r="BE116" s="1976"/>
      <c r="BF116" s="1976"/>
      <c r="BG116" s="1976"/>
      <c r="BH116" s="1976"/>
      <c r="BI116" s="1976"/>
      <c r="BJ116" s="1976"/>
      <c r="BK116" s="1976"/>
      <c r="BL116" s="1977"/>
      <c r="BM116" s="1978"/>
      <c r="BN116" s="1791"/>
    </row>
    <row r="117" spans="1:66" ht="18" customHeight="1">
      <c r="A117" s="1979" t="s">
        <v>545</v>
      </c>
      <c r="B117" s="1980"/>
      <c r="C117" s="1980"/>
      <c r="D117" s="1980"/>
      <c r="E117" s="1980"/>
      <c r="F117" s="1980"/>
      <c r="G117" s="1980"/>
      <c r="H117" s="1980"/>
      <c r="I117" s="1980"/>
      <c r="J117" s="1980"/>
      <c r="K117" s="1980"/>
      <c r="L117" s="1980"/>
      <c r="M117" s="1980"/>
      <c r="N117" s="1980"/>
      <c r="O117" s="1980"/>
      <c r="P117" s="1980"/>
      <c r="Q117" s="1980"/>
      <c r="R117" s="1980"/>
      <c r="S117" s="1980"/>
      <c r="T117" s="1980"/>
      <c r="U117" s="1980"/>
      <c r="V117" s="1980"/>
      <c r="W117" s="1980"/>
      <c r="X117" s="1980"/>
      <c r="Y117" s="1980"/>
      <c r="Z117" s="1980"/>
      <c r="AA117" s="1980"/>
      <c r="AB117" s="1980"/>
      <c r="AC117" s="1980"/>
      <c r="AD117" s="1980"/>
      <c r="AE117" s="1980"/>
      <c r="AF117" s="1980"/>
      <c r="AG117" s="1934" t="s">
        <v>1222</v>
      </c>
      <c r="AH117" s="1935">
        <v>1771759</v>
      </c>
      <c r="AI117" s="1936"/>
      <c r="AJ117" s="1936"/>
      <c r="AK117" s="1936"/>
      <c r="AL117" s="1936"/>
      <c r="AM117" s="1936"/>
      <c r="AN117" s="1936"/>
      <c r="AO117" s="1937"/>
      <c r="AP117" s="1938"/>
      <c r="AQ117" s="1939"/>
      <c r="AR117" s="1939"/>
      <c r="AS117" s="1939"/>
      <c r="AT117" s="1939"/>
      <c r="AU117" s="1939"/>
      <c r="AV117" s="1939"/>
      <c r="AW117" s="1940"/>
      <c r="AX117" s="1976"/>
      <c r="AY117" s="1976"/>
      <c r="AZ117" s="1976"/>
      <c r="BA117" s="1976"/>
      <c r="BB117" s="1976"/>
      <c r="BC117" s="1976"/>
      <c r="BD117" s="1976"/>
      <c r="BE117" s="1976"/>
      <c r="BF117" s="1911" t="s">
        <v>1115</v>
      </c>
      <c r="BG117" s="1911"/>
      <c r="BH117" s="1911"/>
      <c r="BI117" s="1911"/>
      <c r="BJ117" s="1911"/>
      <c r="BK117" s="1911"/>
      <c r="BL117" s="1912"/>
      <c r="BM117" s="1913"/>
      <c r="BN117" s="1791"/>
    </row>
    <row r="118" spans="1:66" ht="18" customHeight="1">
      <c r="A118" s="1979" t="s">
        <v>546</v>
      </c>
      <c r="B118" s="1980"/>
      <c r="C118" s="1980"/>
      <c r="D118" s="1980"/>
      <c r="E118" s="1980"/>
      <c r="F118" s="1980"/>
      <c r="G118" s="1980"/>
      <c r="H118" s="1980"/>
      <c r="I118" s="1980"/>
      <c r="J118" s="1980"/>
      <c r="K118" s="1980"/>
      <c r="L118" s="1980"/>
      <c r="M118" s="1980"/>
      <c r="N118" s="1980"/>
      <c r="O118" s="1980"/>
      <c r="P118" s="1980"/>
      <c r="Q118" s="1980"/>
      <c r="R118" s="1980"/>
      <c r="S118" s="1980"/>
      <c r="T118" s="1980"/>
      <c r="U118" s="1980"/>
      <c r="V118" s="1980"/>
      <c r="W118" s="1980"/>
      <c r="X118" s="1980"/>
      <c r="Y118" s="1980"/>
      <c r="Z118" s="1980"/>
      <c r="AA118" s="1980"/>
      <c r="AB118" s="1980"/>
      <c r="AC118" s="1980"/>
      <c r="AD118" s="1980"/>
      <c r="AE118" s="1980"/>
      <c r="AF118" s="1980"/>
      <c r="AG118" s="1934" t="s">
        <v>1224</v>
      </c>
      <c r="AH118" s="1935">
        <v>251200</v>
      </c>
      <c r="AI118" s="1936"/>
      <c r="AJ118" s="1936"/>
      <c r="AK118" s="1936"/>
      <c r="AL118" s="1936"/>
      <c r="AM118" s="1936"/>
      <c r="AN118" s="1936"/>
      <c r="AO118" s="1937"/>
      <c r="AP118" s="1938"/>
      <c r="AQ118" s="1939"/>
      <c r="AR118" s="1939"/>
      <c r="AS118" s="1939"/>
      <c r="AT118" s="1939"/>
      <c r="AU118" s="1939"/>
      <c r="AV118" s="1939"/>
      <c r="AW118" s="1940"/>
      <c r="AX118" s="1976"/>
      <c r="AY118" s="1976"/>
      <c r="AZ118" s="1976"/>
      <c r="BA118" s="1976"/>
      <c r="BB118" s="1976"/>
      <c r="BC118" s="1976"/>
      <c r="BD118" s="1976"/>
      <c r="BE118" s="1976"/>
      <c r="BF118" s="1911" t="s">
        <v>1115</v>
      </c>
      <c r="BG118" s="1911"/>
      <c r="BH118" s="1911"/>
      <c r="BI118" s="1911"/>
      <c r="BJ118" s="1911"/>
      <c r="BK118" s="1911"/>
      <c r="BL118" s="1912"/>
      <c r="BM118" s="1913"/>
      <c r="BN118" s="1791"/>
    </row>
    <row r="119" spans="1:66" ht="21.75" customHeight="1">
      <c r="A119" s="1932" t="s">
        <v>547</v>
      </c>
      <c r="B119" s="1933"/>
      <c r="C119" s="1933"/>
      <c r="D119" s="1933"/>
      <c r="E119" s="1933"/>
      <c r="F119" s="1933"/>
      <c r="G119" s="1933"/>
      <c r="H119" s="1933"/>
      <c r="I119" s="1933"/>
      <c r="J119" s="1933"/>
      <c r="K119" s="1933"/>
      <c r="L119" s="1933"/>
      <c r="M119" s="1933"/>
      <c r="N119" s="1933"/>
      <c r="O119" s="1933"/>
      <c r="P119" s="1933"/>
      <c r="Q119" s="1933"/>
      <c r="R119" s="1933"/>
      <c r="S119" s="1933"/>
      <c r="T119" s="1933"/>
      <c r="U119" s="1933"/>
      <c r="V119" s="1933"/>
      <c r="W119" s="1933"/>
      <c r="X119" s="1933"/>
      <c r="Y119" s="1933"/>
      <c r="Z119" s="1933"/>
      <c r="AA119" s="1933"/>
      <c r="AB119" s="1933"/>
      <c r="AC119" s="1933"/>
      <c r="AD119" s="1933"/>
      <c r="AE119" s="1933"/>
      <c r="AF119" s="1933"/>
      <c r="AG119" s="1934" t="s">
        <v>1226</v>
      </c>
      <c r="AH119" s="1935">
        <v>900000</v>
      </c>
      <c r="AI119" s="1936"/>
      <c r="AJ119" s="1936"/>
      <c r="AK119" s="1936"/>
      <c r="AL119" s="1936"/>
      <c r="AM119" s="1936"/>
      <c r="AN119" s="1936"/>
      <c r="AO119" s="1937"/>
      <c r="AP119" s="1938"/>
      <c r="AQ119" s="1939"/>
      <c r="AR119" s="1939"/>
      <c r="AS119" s="1939"/>
      <c r="AT119" s="1939"/>
      <c r="AU119" s="1939"/>
      <c r="AV119" s="1939"/>
      <c r="AW119" s="1940"/>
      <c r="AX119" s="1976"/>
      <c r="AY119" s="1976"/>
      <c r="AZ119" s="1976"/>
      <c r="BA119" s="1976"/>
      <c r="BB119" s="1976"/>
      <c r="BC119" s="1976"/>
      <c r="BD119" s="1976"/>
      <c r="BE119" s="1976"/>
      <c r="BF119" s="1976"/>
      <c r="BG119" s="1976"/>
      <c r="BH119" s="1976"/>
      <c r="BI119" s="1976"/>
      <c r="BJ119" s="1976"/>
      <c r="BK119" s="1976"/>
      <c r="BL119" s="1977"/>
      <c r="BM119" s="1978"/>
      <c r="BN119" s="1791"/>
    </row>
    <row r="120" spans="1:66" ht="21.75" customHeight="1">
      <c r="A120" s="1932" t="s">
        <v>548</v>
      </c>
      <c r="B120" s="1933"/>
      <c r="C120" s="1933"/>
      <c r="D120" s="1933"/>
      <c r="E120" s="1933"/>
      <c r="F120" s="1933"/>
      <c r="G120" s="1933"/>
      <c r="H120" s="1933"/>
      <c r="I120" s="1933"/>
      <c r="J120" s="1933"/>
      <c r="K120" s="1933"/>
      <c r="L120" s="1933"/>
      <c r="M120" s="1933"/>
      <c r="N120" s="1933"/>
      <c r="O120" s="1933"/>
      <c r="P120" s="1933"/>
      <c r="Q120" s="1933"/>
      <c r="R120" s="1933"/>
      <c r="S120" s="1933"/>
      <c r="T120" s="1933"/>
      <c r="U120" s="1933"/>
      <c r="V120" s="1933"/>
      <c r="W120" s="1933"/>
      <c r="X120" s="1933"/>
      <c r="Y120" s="1933"/>
      <c r="Z120" s="1933"/>
      <c r="AA120" s="1933"/>
      <c r="AB120" s="1933"/>
      <c r="AC120" s="1933"/>
      <c r="AD120" s="1933"/>
      <c r="AE120" s="1933"/>
      <c r="AF120" s="1933"/>
      <c r="AG120" s="1934" t="s">
        <v>1228</v>
      </c>
      <c r="AH120" s="1935"/>
      <c r="AI120" s="1936"/>
      <c r="AJ120" s="1936"/>
      <c r="AK120" s="1936"/>
      <c r="AL120" s="1936"/>
      <c r="AM120" s="1936"/>
      <c r="AN120" s="1936"/>
      <c r="AO120" s="1937"/>
      <c r="AP120" s="1938"/>
      <c r="AQ120" s="1939"/>
      <c r="AR120" s="1939"/>
      <c r="AS120" s="1939"/>
      <c r="AT120" s="1939"/>
      <c r="AU120" s="1939"/>
      <c r="AV120" s="1939"/>
      <c r="AW120" s="1940"/>
      <c r="AX120" s="1976"/>
      <c r="AY120" s="1976"/>
      <c r="AZ120" s="1976"/>
      <c r="BA120" s="1976"/>
      <c r="BB120" s="1976"/>
      <c r="BC120" s="1976"/>
      <c r="BD120" s="1976"/>
      <c r="BE120" s="1976"/>
      <c r="BF120" s="1976"/>
      <c r="BG120" s="1976"/>
      <c r="BH120" s="1976"/>
      <c r="BI120" s="1976"/>
      <c r="BJ120" s="1976"/>
      <c r="BK120" s="1976"/>
      <c r="BL120" s="1977"/>
      <c r="BM120" s="1978"/>
      <c r="BN120" s="1791"/>
    </row>
    <row r="121" spans="1:66" ht="21.75" customHeight="1">
      <c r="A121" s="1932" t="s">
        <v>549</v>
      </c>
      <c r="B121" s="1933"/>
      <c r="C121" s="1933"/>
      <c r="D121" s="1933"/>
      <c r="E121" s="1933"/>
      <c r="F121" s="1933"/>
      <c r="G121" s="1933"/>
      <c r="H121" s="1933"/>
      <c r="I121" s="1933"/>
      <c r="J121" s="1933"/>
      <c r="K121" s="1933"/>
      <c r="L121" s="1933"/>
      <c r="M121" s="1933"/>
      <c r="N121" s="1933"/>
      <c r="O121" s="1933"/>
      <c r="P121" s="1933"/>
      <c r="Q121" s="1933"/>
      <c r="R121" s="1933"/>
      <c r="S121" s="1933"/>
      <c r="T121" s="1933"/>
      <c r="U121" s="1933"/>
      <c r="V121" s="1933"/>
      <c r="W121" s="1933"/>
      <c r="X121" s="1933"/>
      <c r="Y121" s="1933"/>
      <c r="Z121" s="1933"/>
      <c r="AA121" s="1933"/>
      <c r="AB121" s="1933"/>
      <c r="AC121" s="1933"/>
      <c r="AD121" s="1933"/>
      <c r="AE121" s="1933"/>
      <c r="AF121" s="1933"/>
      <c r="AG121" s="1934" t="s">
        <v>1230</v>
      </c>
      <c r="AH121" s="1904">
        <v>8826000</v>
      </c>
      <c r="AI121" s="1905"/>
      <c r="AJ121" s="1905"/>
      <c r="AK121" s="1905"/>
      <c r="AL121" s="1905"/>
      <c r="AM121" s="1905"/>
      <c r="AN121" s="1905"/>
      <c r="AO121" s="1906"/>
      <c r="AP121" s="1907"/>
      <c r="AQ121" s="1908"/>
      <c r="AR121" s="1908"/>
      <c r="AS121" s="1908"/>
      <c r="AT121" s="1908"/>
      <c r="AU121" s="1908"/>
      <c r="AV121" s="1908"/>
      <c r="AW121" s="1909"/>
      <c r="AX121" s="1976"/>
      <c r="AY121" s="1976"/>
      <c r="AZ121" s="1976"/>
      <c r="BA121" s="1976"/>
      <c r="BB121" s="1976"/>
      <c r="BC121" s="1976"/>
      <c r="BD121" s="1976"/>
      <c r="BE121" s="1976"/>
      <c r="BF121" s="1976"/>
      <c r="BG121" s="1976"/>
      <c r="BH121" s="1976"/>
      <c r="BI121" s="1976"/>
      <c r="BJ121" s="1976"/>
      <c r="BK121" s="1976"/>
      <c r="BL121" s="1977"/>
      <c r="BM121" s="1978"/>
      <c r="BN121" s="1791"/>
    </row>
    <row r="122" spans="1:66" ht="16.5" customHeight="1">
      <c r="A122" s="1981" t="s">
        <v>550</v>
      </c>
      <c r="B122" s="1982"/>
      <c r="C122" s="1982"/>
      <c r="D122" s="1982"/>
      <c r="E122" s="1982"/>
      <c r="F122" s="1982"/>
      <c r="G122" s="1982"/>
      <c r="H122" s="1982"/>
      <c r="I122" s="1982"/>
      <c r="J122" s="1982"/>
      <c r="K122" s="1982"/>
      <c r="L122" s="1982"/>
      <c r="M122" s="1982"/>
      <c r="N122" s="1982"/>
      <c r="O122" s="1982"/>
      <c r="P122" s="1982"/>
      <c r="Q122" s="1982"/>
      <c r="R122" s="1982"/>
      <c r="S122" s="1982"/>
      <c r="T122" s="1982"/>
      <c r="U122" s="1982"/>
      <c r="V122" s="1982"/>
      <c r="W122" s="1982"/>
      <c r="X122" s="1982"/>
      <c r="Y122" s="1982"/>
      <c r="Z122" s="1982"/>
      <c r="AA122" s="1982"/>
      <c r="AB122" s="1982"/>
      <c r="AC122" s="1982"/>
      <c r="AD122" s="1982"/>
      <c r="AE122" s="1982"/>
      <c r="AF122" s="1983"/>
      <c r="AG122" s="1903" t="s">
        <v>1232</v>
      </c>
      <c r="AH122" s="1935">
        <v>2500000</v>
      </c>
      <c r="AI122" s="1936"/>
      <c r="AJ122" s="1936"/>
      <c r="AK122" s="1936"/>
      <c r="AL122" s="1936"/>
      <c r="AM122" s="1936"/>
      <c r="AN122" s="1936"/>
      <c r="AO122" s="1937"/>
      <c r="AP122" s="1938"/>
      <c r="AQ122" s="1939"/>
      <c r="AR122" s="1939"/>
      <c r="AS122" s="1939"/>
      <c r="AT122" s="1939"/>
      <c r="AU122" s="1939"/>
      <c r="AV122" s="1939"/>
      <c r="AW122" s="1940"/>
      <c r="AX122" s="1976"/>
      <c r="AY122" s="1976"/>
      <c r="AZ122" s="1976"/>
      <c r="BA122" s="1976"/>
      <c r="BB122" s="1976"/>
      <c r="BC122" s="1976"/>
      <c r="BD122" s="1976"/>
      <c r="BE122" s="1976"/>
      <c r="BF122" s="1976"/>
      <c r="BG122" s="1976"/>
      <c r="BH122" s="1976"/>
      <c r="BI122" s="1976"/>
      <c r="BJ122" s="1976"/>
      <c r="BK122" s="1976"/>
      <c r="BL122" s="1977"/>
      <c r="BM122" s="1978"/>
      <c r="BN122" s="1791"/>
    </row>
    <row r="123" spans="1:66" ht="15.75" customHeight="1">
      <c r="A123" s="1981" t="s">
        <v>551</v>
      </c>
      <c r="B123" s="1982"/>
      <c r="C123" s="1982"/>
      <c r="D123" s="1982"/>
      <c r="E123" s="1982"/>
      <c r="F123" s="1982"/>
      <c r="G123" s="1982"/>
      <c r="H123" s="1982"/>
      <c r="I123" s="1982"/>
      <c r="J123" s="1982"/>
      <c r="K123" s="1982"/>
      <c r="L123" s="1982"/>
      <c r="M123" s="1982"/>
      <c r="N123" s="1982"/>
      <c r="O123" s="1982"/>
      <c r="P123" s="1982"/>
      <c r="Q123" s="1982"/>
      <c r="R123" s="1982"/>
      <c r="S123" s="1982"/>
      <c r="T123" s="1982"/>
      <c r="U123" s="1982"/>
      <c r="V123" s="1982"/>
      <c r="W123" s="1982"/>
      <c r="X123" s="1982"/>
      <c r="Y123" s="1982"/>
      <c r="Z123" s="1982"/>
      <c r="AA123" s="1982"/>
      <c r="AB123" s="1982"/>
      <c r="AC123" s="1982"/>
      <c r="AD123" s="1982"/>
      <c r="AE123" s="1982"/>
      <c r="AF123" s="1983"/>
      <c r="AG123" s="1903" t="s">
        <v>1234</v>
      </c>
      <c r="AH123" s="1935">
        <v>100000</v>
      </c>
      <c r="AI123" s="1936"/>
      <c r="AJ123" s="1936"/>
      <c r="AK123" s="1936"/>
      <c r="AL123" s="1936"/>
      <c r="AM123" s="1936"/>
      <c r="AN123" s="1936"/>
      <c r="AO123" s="1937"/>
      <c r="AP123" s="1938"/>
      <c r="AQ123" s="1939"/>
      <c r="AR123" s="1939"/>
      <c r="AS123" s="1939"/>
      <c r="AT123" s="1939"/>
      <c r="AU123" s="1939"/>
      <c r="AV123" s="1939"/>
      <c r="AW123" s="1940"/>
      <c r="AX123" s="1976"/>
      <c r="AY123" s="1976"/>
      <c r="AZ123" s="1976"/>
      <c r="BA123" s="1976"/>
      <c r="BB123" s="1976"/>
      <c r="BC123" s="1976"/>
      <c r="BD123" s="1976"/>
      <c r="BE123" s="1976"/>
      <c r="BF123" s="1976"/>
      <c r="BG123" s="1976"/>
      <c r="BH123" s="1976"/>
      <c r="BI123" s="1976"/>
      <c r="BJ123" s="1976"/>
      <c r="BK123" s="1976"/>
      <c r="BL123" s="1977"/>
      <c r="BM123" s="1978"/>
      <c r="BN123" s="1791"/>
    </row>
    <row r="124" spans="1:66" ht="15.75" customHeight="1">
      <c r="A124" s="1981" t="s">
        <v>552</v>
      </c>
      <c r="B124" s="1982"/>
      <c r="C124" s="1982"/>
      <c r="D124" s="1982"/>
      <c r="E124" s="1982"/>
      <c r="F124" s="1982"/>
      <c r="G124" s="1982"/>
      <c r="H124" s="1982"/>
      <c r="I124" s="1982"/>
      <c r="J124" s="1982"/>
      <c r="K124" s="1982"/>
      <c r="L124" s="1982"/>
      <c r="M124" s="1982"/>
      <c r="N124" s="1982"/>
      <c r="O124" s="1982"/>
      <c r="P124" s="1982"/>
      <c r="Q124" s="1982"/>
      <c r="R124" s="1982"/>
      <c r="S124" s="1982"/>
      <c r="T124" s="1982"/>
      <c r="U124" s="1982"/>
      <c r="V124" s="1982"/>
      <c r="W124" s="1982"/>
      <c r="X124" s="1982"/>
      <c r="Y124" s="1982"/>
      <c r="Z124" s="1982"/>
      <c r="AA124" s="1982"/>
      <c r="AB124" s="1982"/>
      <c r="AC124" s="1982"/>
      <c r="AD124" s="1982"/>
      <c r="AE124" s="1982"/>
      <c r="AF124" s="1983"/>
      <c r="AG124" s="1903" t="s">
        <v>1236</v>
      </c>
      <c r="AH124" s="1935"/>
      <c r="AI124" s="1936"/>
      <c r="AJ124" s="1936"/>
      <c r="AK124" s="1936"/>
      <c r="AL124" s="1936"/>
      <c r="AM124" s="1936"/>
      <c r="AN124" s="1936"/>
      <c r="AO124" s="1937"/>
      <c r="AP124" s="1938"/>
      <c r="AQ124" s="1939"/>
      <c r="AR124" s="1939"/>
      <c r="AS124" s="1939"/>
      <c r="AT124" s="1939"/>
      <c r="AU124" s="1939"/>
      <c r="AV124" s="1939"/>
      <c r="AW124" s="1940"/>
      <c r="AX124" s="1976"/>
      <c r="AY124" s="1976"/>
      <c r="AZ124" s="1976"/>
      <c r="BA124" s="1976"/>
      <c r="BB124" s="1976"/>
      <c r="BC124" s="1976"/>
      <c r="BD124" s="1976"/>
      <c r="BE124" s="1976"/>
      <c r="BF124" s="1976"/>
      <c r="BG124" s="1976"/>
      <c r="BH124" s="1976"/>
      <c r="BI124" s="1976"/>
      <c r="BJ124" s="1976"/>
      <c r="BK124" s="1976"/>
      <c r="BL124" s="1977"/>
      <c r="BM124" s="1978"/>
      <c r="BN124" s="1791"/>
    </row>
    <row r="125" spans="1:66" ht="15.75" customHeight="1">
      <c r="A125" s="1981" t="s">
        <v>553</v>
      </c>
      <c r="B125" s="1982"/>
      <c r="C125" s="1982"/>
      <c r="D125" s="1982"/>
      <c r="E125" s="1982"/>
      <c r="F125" s="1982"/>
      <c r="G125" s="1982"/>
      <c r="H125" s="1982"/>
      <c r="I125" s="1982"/>
      <c r="J125" s="1982"/>
      <c r="K125" s="1982"/>
      <c r="L125" s="1982"/>
      <c r="M125" s="1982"/>
      <c r="N125" s="1982"/>
      <c r="O125" s="1982"/>
      <c r="P125" s="1982"/>
      <c r="Q125" s="1982"/>
      <c r="R125" s="1982"/>
      <c r="S125" s="1982"/>
      <c r="T125" s="1982"/>
      <c r="U125" s="1982"/>
      <c r="V125" s="1982"/>
      <c r="W125" s="1982"/>
      <c r="X125" s="1982"/>
      <c r="Y125" s="1982"/>
      <c r="Z125" s="1982"/>
      <c r="AA125" s="1982"/>
      <c r="AB125" s="1982"/>
      <c r="AC125" s="1982"/>
      <c r="AD125" s="1982"/>
      <c r="AE125" s="1982"/>
      <c r="AF125" s="1983"/>
      <c r="AG125" s="1903" t="s">
        <v>1238</v>
      </c>
      <c r="AH125" s="1935"/>
      <c r="AI125" s="1936"/>
      <c r="AJ125" s="1936"/>
      <c r="AK125" s="1936"/>
      <c r="AL125" s="1936"/>
      <c r="AM125" s="1936"/>
      <c r="AN125" s="1936"/>
      <c r="AO125" s="1937"/>
      <c r="AP125" s="1938"/>
      <c r="AQ125" s="1939"/>
      <c r="AR125" s="1939"/>
      <c r="AS125" s="1939"/>
      <c r="AT125" s="1939"/>
      <c r="AU125" s="1939"/>
      <c r="AV125" s="1939"/>
      <c r="AW125" s="1940"/>
      <c r="AX125" s="1976"/>
      <c r="AY125" s="1976"/>
      <c r="AZ125" s="1976"/>
      <c r="BA125" s="1976"/>
      <c r="BB125" s="1976"/>
      <c r="BC125" s="1976"/>
      <c r="BD125" s="1976"/>
      <c r="BE125" s="1976"/>
      <c r="BF125" s="1976"/>
      <c r="BG125" s="1976"/>
      <c r="BH125" s="1976"/>
      <c r="BI125" s="1976"/>
      <c r="BJ125" s="1976"/>
      <c r="BK125" s="1976"/>
      <c r="BL125" s="1977"/>
      <c r="BM125" s="1978"/>
      <c r="BN125" s="1791"/>
    </row>
    <row r="126" spans="1:66" ht="15.75" customHeight="1">
      <c r="A126" s="1981" t="s">
        <v>554</v>
      </c>
      <c r="B126" s="1982"/>
      <c r="C126" s="1982"/>
      <c r="D126" s="1982"/>
      <c r="E126" s="1982"/>
      <c r="F126" s="1982"/>
      <c r="G126" s="1982"/>
      <c r="H126" s="1982"/>
      <c r="I126" s="1982"/>
      <c r="J126" s="1982"/>
      <c r="K126" s="1982"/>
      <c r="L126" s="1982"/>
      <c r="M126" s="1982"/>
      <c r="N126" s="1982"/>
      <c r="O126" s="1982"/>
      <c r="P126" s="1982"/>
      <c r="Q126" s="1982"/>
      <c r="R126" s="1982"/>
      <c r="S126" s="1982"/>
      <c r="T126" s="1982"/>
      <c r="U126" s="1982"/>
      <c r="V126" s="1982"/>
      <c r="W126" s="1982"/>
      <c r="X126" s="1982"/>
      <c r="Y126" s="1982"/>
      <c r="Z126" s="1982"/>
      <c r="AA126" s="1982"/>
      <c r="AB126" s="1982"/>
      <c r="AC126" s="1982"/>
      <c r="AD126" s="1982"/>
      <c r="AE126" s="1982"/>
      <c r="AF126" s="1983"/>
      <c r="AG126" s="1903" t="s">
        <v>1240</v>
      </c>
      <c r="AH126" s="1935"/>
      <c r="AI126" s="1936"/>
      <c r="AJ126" s="1936"/>
      <c r="AK126" s="1936"/>
      <c r="AL126" s="1936"/>
      <c r="AM126" s="1936"/>
      <c r="AN126" s="1936"/>
      <c r="AO126" s="1937"/>
      <c r="AP126" s="1938"/>
      <c r="AQ126" s="1939"/>
      <c r="AR126" s="1939"/>
      <c r="AS126" s="1939"/>
      <c r="AT126" s="1939"/>
      <c r="AU126" s="1939"/>
      <c r="AV126" s="1939"/>
      <c r="AW126" s="1940"/>
      <c r="AX126" s="1976"/>
      <c r="AY126" s="1976"/>
      <c r="AZ126" s="1976"/>
      <c r="BA126" s="1976"/>
      <c r="BB126" s="1976"/>
      <c r="BC126" s="1976"/>
      <c r="BD126" s="1976"/>
      <c r="BE126" s="1976"/>
      <c r="BF126" s="1976"/>
      <c r="BG126" s="1976"/>
      <c r="BH126" s="1976"/>
      <c r="BI126" s="1976"/>
      <c r="BJ126" s="1976"/>
      <c r="BK126" s="1976"/>
      <c r="BL126" s="1977"/>
      <c r="BM126" s="1978"/>
      <c r="BN126" s="1791"/>
    </row>
    <row r="127" spans="1:66" ht="15.75" customHeight="1">
      <c r="A127" s="1981" t="s">
        <v>555</v>
      </c>
      <c r="B127" s="1982"/>
      <c r="C127" s="1982"/>
      <c r="D127" s="1982"/>
      <c r="E127" s="1982"/>
      <c r="F127" s="1982"/>
      <c r="G127" s="1982"/>
      <c r="H127" s="1982"/>
      <c r="I127" s="1982"/>
      <c r="J127" s="1982"/>
      <c r="K127" s="1982"/>
      <c r="L127" s="1982"/>
      <c r="M127" s="1982"/>
      <c r="N127" s="1982"/>
      <c r="O127" s="1982"/>
      <c r="P127" s="1982"/>
      <c r="Q127" s="1982"/>
      <c r="R127" s="1982"/>
      <c r="S127" s="1982"/>
      <c r="T127" s="1982"/>
      <c r="U127" s="1982"/>
      <c r="V127" s="1982"/>
      <c r="W127" s="1982"/>
      <c r="X127" s="1982"/>
      <c r="Y127" s="1982"/>
      <c r="Z127" s="1982"/>
      <c r="AA127" s="1982"/>
      <c r="AB127" s="1982"/>
      <c r="AC127" s="1982"/>
      <c r="AD127" s="1982"/>
      <c r="AE127" s="1982"/>
      <c r="AF127" s="1983"/>
      <c r="AG127" s="1903" t="s">
        <v>1242</v>
      </c>
      <c r="AH127" s="1904"/>
      <c r="AI127" s="1905"/>
      <c r="AJ127" s="1905"/>
      <c r="AK127" s="1905"/>
      <c r="AL127" s="1905"/>
      <c r="AM127" s="1905"/>
      <c r="AN127" s="1905"/>
      <c r="AO127" s="1906"/>
      <c r="AP127" s="1907"/>
      <c r="AQ127" s="1908"/>
      <c r="AR127" s="1908"/>
      <c r="AS127" s="1908"/>
      <c r="AT127" s="1908"/>
      <c r="AU127" s="1908"/>
      <c r="AV127" s="1908"/>
      <c r="AW127" s="1909"/>
      <c r="AX127" s="1976"/>
      <c r="AY127" s="1976"/>
      <c r="AZ127" s="1976"/>
      <c r="BA127" s="1976"/>
      <c r="BB127" s="1976"/>
      <c r="BC127" s="1976"/>
      <c r="BD127" s="1976"/>
      <c r="BE127" s="1976"/>
      <c r="BF127" s="1976"/>
      <c r="BG127" s="1976"/>
      <c r="BH127" s="1976"/>
      <c r="BI127" s="1976"/>
      <c r="BJ127" s="1976"/>
      <c r="BK127" s="1976"/>
      <c r="BL127" s="1977"/>
      <c r="BM127" s="1978"/>
      <c r="BN127" s="1791"/>
    </row>
    <row r="128" spans="1:66" ht="15.75" customHeight="1">
      <c r="A128" s="1981" t="s">
        <v>556</v>
      </c>
      <c r="B128" s="1982"/>
      <c r="C128" s="1982"/>
      <c r="D128" s="1982"/>
      <c r="E128" s="1982"/>
      <c r="F128" s="1982"/>
      <c r="G128" s="1982"/>
      <c r="H128" s="1982"/>
      <c r="I128" s="1982"/>
      <c r="J128" s="1982"/>
      <c r="K128" s="1982"/>
      <c r="L128" s="1982"/>
      <c r="M128" s="1982"/>
      <c r="N128" s="1982"/>
      <c r="O128" s="1982"/>
      <c r="P128" s="1982"/>
      <c r="Q128" s="1982"/>
      <c r="R128" s="1982"/>
      <c r="S128" s="1982"/>
      <c r="T128" s="1982"/>
      <c r="U128" s="1982"/>
      <c r="V128" s="1982"/>
      <c r="W128" s="1982"/>
      <c r="X128" s="1982"/>
      <c r="Y128" s="1982"/>
      <c r="Z128" s="1982"/>
      <c r="AA128" s="1982"/>
      <c r="AB128" s="1982"/>
      <c r="AC128" s="1982"/>
      <c r="AD128" s="1982"/>
      <c r="AE128" s="1982"/>
      <c r="AF128" s="1983"/>
      <c r="AG128" s="1903" t="s">
        <v>1244</v>
      </c>
      <c r="AH128" s="1935">
        <v>6226000</v>
      </c>
      <c r="AI128" s="1936"/>
      <c r="AJ128" s="1936"/>
      <c r="AK128" s="1936"/>
      <c r="AL128" s="1936"/>
      <c r="AM128" s="1936"/>
      <c r="AN128" s="1936"/>
      <c r="AO128" s="1937"/>
      <c r="AP128" s="1938"/>
      <c r="AQ128" s="1939"/>
      <c r="AR128" s="1939"/>
      <c r="AS128" s="1939"/>
      <c r="AT128" s="1939"/>
      <c r="AU128" s="1939"/>
      <c r="AV128" s="1939"/>
      <c r="AW128" s="1940"/>
      <c r="AX128" s="1976"/>
      <c r="AY128" s="1976"/>
      <c r="AZ128" s="1976"/>
      <c r="BA128" s="1976"/>
      <c r="BB128" s="1976"/>
      <c r="BC128" s="1976"/>
      <c r="BD128" s="1976"/>
      <c r="BE128" s="1976"/>
      <c r="BF128" s="1976"/>
      <c r="BG128" s="1976"/>
      <c r="BH128" s="1976"/>
      <c r="BI128" s="1976"/>
      <c r="BJ128" s="1976"/>
      <c r="BK128" s="1976"/>
      <c r="BL128" s="1977"/>
      <c r="BM128" s="1978"/>
      <c r="BN128" s="1791"/>
    </row>
    <row r="129" spans="1:66" ht="15.75" customHeight="1">
      <c r="A129" s="1981" t="s">
        <v>557</v>
      </c>
      <c r="B129" s="1982"/>
      <c r="C129" s="1982"/>
      <c r="D129" s="1982"/>
      <c r="E129" s="1982"/>
      <c r="F129" s="1982"/>
      <c r="G129" s="1982"/>
      <c r="H129" s="1982"/>
      <c r="I129" s="1982"/>
      <c r="J129" s="1982"/>
      <c r="K129" s="1982"/>
      <c r="L129" s="1982"/>
      <c r="M129" s="1982"/>
      <c r="N129" s="1982"/>
      <c r="O129" s="1982"/>
      <c r="P129" s="1982"/>
      <c r="Q129" s="1982"/>
      <c r="R129" s="1982"/>
      <c r="S129" s="1982"/>
      <c r="T129" s="1982"/>
      <c r="U129" s="1982"/>
      <c r="V129" s="1982"/>
      <c r="W129" s="1982"/>
      <c r="X129" s="1982"/>
      <c r="Y129" s="1982"/>
      <c r="Z129" s="1982"/>
      <c r="AA129" s="1982"/>
      <c r="AB129" s="1982"/>
      <c r="AC129" s="1982"/>
      <c r="AD129" s="1982"/>
      <c r="AE129" s="1982"/>
      <c r="AF129" s="1983"/>
      <c r="AG129" s="1903" t="s">
        <v>1246</v>
      </c>
      <c r="AH129" s="1935"/>
      <c r="AI129" s="1936"/>
      <c r="AJ129" s="1936"/>
      <c r="AK129" s="1936"/>
      <c r="AL129" s="1936"/>
      <c r="AM129" s="1936"/>
      <c r="AN129" s="1936"/>
      <c r="AO129" s="1937"/>
      <c r="AP129" s="1938"/>
      <c r="AQ129" s="1939"/>
      <c r="AR129" s="1939"/>
      <c r="AS129" s="1939"/>
      <c r="AT129" s="1939"/>
      <c r="AU129" s="1939"/>
      <c r="AV129" s="1939"/>
      <c r="AW129" s="1940"/>
      <c r="AX129" s="1976"/>
      <c r="AY129" s="1976"/>
      <c r="AZ129" s="1976"/>
      <c r="BA129" s="1976"/>
      <c r="BB129" s="1976"/>
      <c r="BC129" s="1976"/>
      <c r="BD129" s="1976"/>
      <c r="BE129" s="1976"/>
      <c r="BF129" s="1976"/>
      <c r="BG129" s="1976"/>
      <c r="BH129" s="1976"/>
      <c r="BI129" s="1976"/>
      <c r="BJ129" s="1976"/>
      <c r="BK129" s="1976"/>
      <c r="BL129" s="1977"/>
      <c r="BM129" s="1978"/>
      <c r="BN129" s="1791"/>
    </row>
    <row r="130" spans="1:66" ht="21.75" customHeight="1">
      <c r="A130" s="1943" t="s">
        <v>558</v>
      </c>
      <c r="B130" s="1944"/>
      <c r="C130" s="1944"/>
      <c r="D130" s="1944"/>
      <c r="E130" s="1944"/>
      <c r="F130" s="1944"/>
      <c r="G130" s="1944"/>
      <c r="H130" s="1944"/>
      <c r="I130" s="1944"/>
      <c r="J130" s="1944"/>
      <c r="K130" s="1944"/>
      <c r="L130" s="1944"/>
      <c r="M130" s="1944"/>
      <c r="N130" s="1944"/>
      <c r="O130" s="1944"/>
      <c r="P130" s="1944"/>
      <c r="Q130" s="1944"/>
      <c r="R130" s="1944"/>
      <c r="S130" s="1944"/>
      <c r="T130" s="1944"/>
      <c r="U130" s="1944"/>
      <c r="V130" s="1944"/>
      <c r="W130" s="1944"/>
      <c r="X130" s="1944"/>
      <c r="Y130" s="1944"/>
      <c r="Z130" s="1944"/>
      <c r="AA130" s="1944"/>
      <c r="AB130" s="1944"/>
      <c r="AC130" s="1944"/>
      <c r="AD130" s="1944"/>
      <c r="AE130" s="1944"/>
      <c r="AF130" s="1945"/>
      <c r="AG130" s="1934" t="s">
        <v>1248</v>
      </c>
      <c r="AH130" s="1935"/>
      <c r="AI130" s="1936"/>
      <c r="AJ130" s="1936"/>
      <c r="AK130" s="1936"/>
      <c r="AL130" s="1936"/>
      <c r="AM130" s="1936"/>
      <c r="AN130" s="1936"/>
      <c r="AO130" s="1937"/>
      <c r="AP130" s="1938"/>
      <c r="AQ130" s="1939"/>
      <c r="AR130" s="1939"/>
      <c r="AS130" s="1939"/>
      <c r="AT130" s="1939"/>
      <c r="AU130" s="1939"/>
      <c r="AV130" s="1939"/>
      <c r="AW130" s="1940"/>
      <c r="AX130" s="1976"/>
      <c r="AY130" s="1976"/>
      <c r="AZ130" s="1976"/>
      <c r="BA130" s="1976"/>
      <c r="BB130" s="1976"/>
      <c r="BC130" s="1976"/>
      <c r="BD130" s="1976"/>
      <c r="BE130" s="1976"/>
      <c r="BF130" s="1976"/>
      <c r="BG130" s="1976"/>
      <c r="BH130" s="1976"/>
      <c r="BI130" s="1976"/>
      <c r="BJ130" s="1976"/>
      <c r="BK130" s="1976"/>
      <c r="BL130" s="1977"/>
      <c r="BM130" s="1978"/>
      <c r="BN130" s="1791"/>
    </row>
    <row r="131" spans="1:66" ht="21.75" customHeight="1">
      <c r="A131" s="1943" t="s">
        <v>559</v>
      </c>
      <c r="B131" s="1944"/>
      <c r="C131" s="1944"/>
      <c r="D131" s="1944"/>
      <c r="E131" s="1944"/>
      <c r="F131" s="1944"/>
      <c r="G131" s="1944"/>
      <c r="H131" s="1944"/>
      <c r="I131" s="1944"/>
      <c r="J131" s="1944"/>
      <c r="K131" s="1944"/>
      <c r="L131" s="1944"/>
      <c r="M131" s="1944"/>
      <c r="N131" s="1944"/>
      <c r="O131" s="1944"/>
      <c r="P131" s="1944"/>
      <c r="Q131" s="1944"/>
      <c r="R131" s="1944"/>
      <c r="S131" s="1944"/>
      <c r="T131" s="1944"/>
      <c r="U131" s="1944"/>
      <c r="V131" s="1944"/>
      <c r="W131" s="1944"/>
      <c r="X131" s="1944"/>
      <c r="Y131" s="1944"/>
      <c r="Z131" s="1944"/>
      <c r="AA131" s="1944"/>
      <c r="AB131" s="1944"/>
      <c r="AC131" s="1944"/>
      <c r="AD131" s="1944"/>
      <c r="AE131" s="1944"/>
      <c r="AF131" s="1945"/>
      <c r="AG131" s="1934" t="s">
        <v>1250</v>
      </c>
      <c r="AH131" s="1935">
        <v>426299</v>
      </c>
      <c r="AI131" s="1936"/>
      <c r="AJ131" s="1936"/>
      <c r="AK131" s="1936"/>
      <c r="AL131" s="1936"/>
      <c r="AM131" s="1936"/>
      <c r="AN131" s="1936"/>
      <c r="AO131" s="1937"/>
      <c r="AP131" s="1938"/>
      <c r="AQ131" s="1939"/>
      <c r="AR131" s="1939"/>
      <c r="AS131" s="1939"/>
      <c r="AT131" s="1939"/>
      <c r="AU131" s="1939"/>
      <c r="AV131" s="1939"/>
      <c r="AW131" s="1940"/>
      <c r="AX131" s="1976"/>
      <c r="AY131" s="1976"/>
      <c r="AZ131" s="1976"/>
      <c r="BA131" s="1976"/>
      <c r="BB131" s="1976"/>
      <c r="BC131" s="1976"/>
      <c r="BD131" s="1976"/>
      <c r="BE131" s="1976"/>
      <c r="BF131" s="1976"/>
      <c r="BG131" s="1976"/>
      <c r="BH131" s="1976"/>
      <c r="BI131" s="1976"/>
      <c r="BJ131" s="1976"/>
      <c r="BK131" s="1976"/>
      <c r="BL131" s="1977"/>
      <c r="BM131" s="1978"/>
      <c r="BN131" s="1791"/>
    </row>
    <row r="132" spans="1:66" ht="21.75" customHeight="1">
      <c r="A132" s="1943" t="s">
        <v>560</v>
      </c>
      <c r="B132" s="1944"/>
      <c r="C132" s="1944"/>
      <c r="D132" s="1944"/>
      <c r="E132" s="1944"/>
      <c r="F132" s="1944"/>
      <c r="G132" s="1944"/>
      <c r="H132" s="1944"/>
      <c r="I132" s="1944"/>
      <c r="J132" s="1944"/>
      <c r="K132" s="1944"/>
      <c r="L132" s="1944"/>
      <c r="M132" s="1944"/>
      <c r="N132" s="1944"/>
      <c r="O132" s="1944"/>
      <c r="P132" s="1944"/>
      <c r="Q132" s="1944"/>
      <c r="R132" s="1944"/>
      <c r="S132" s="1944"/>
      <c r="T132" s="1944"/>
      <c r="U132" s="1944"/>
      <c r="V132" s="1944"/>
      <c r="W132" s="1944"/>
      <c r="X132" s="1944"/>
      <c r="Y132" s="1944"/>
      <c r="Z132" s="1944"/>
      <c r="AA132" s="1944"/>
      <c r="AB132" s="1944"/>
      <c r="AC132" s="1944"/>
      <c r="AD132" s="1944"/>
      <c r="AE132" s="1944"/>
      <c r="AF132" s="1945"/>
      <c r="AG132" s="1934" t="s">
        <v>1252</v>
      </c>
      <c r="AH132" s="1935"/>
      <c r="AI132" s="1936"/>
      <c r="AJ132" s="1936"/>
      <c r="AK132" s="1936"/>
      <c r="AL132" s="1936"/>
      <c r="AM132" s="1936"/>
      <c r="AN132" s="1936"/>
      <c r="AO132" s="1937"/>
      <c r="AP132" s="1938"/>
      <c r="AQ132" s="1939"/>
      <c r="AR132" s="1939"/>
      <c r="AS132" s="1939"/>
      <c r="AT132" s="1939"/>
      <c r="AU132" s="1939"/>
      <c r="AV132" s="1939"/>
      <c r="AW132" s="1940"/>
      <c r="AX132" s="1976"/>
      <c r="AY132" s="1976"/>
      <c r="AZ132" s="1976"/>
      <c r="BA132" s="1976"/>
      <c r="BB132" s="1976"/>
      <c r="BC132" s="1976"/>
      <c r="BD132" s="1976"/>
      <c r="BE132" s="1976"/>
      <c r="BF132" s="1976"/>
      <c r="BG132" s="1976"/>
      <c r="BH132" s="1976"/>
      <c r="BI132" s="1976"/>
      <c r="BJ132" s="1976"/>
      <c r="BK132" s="1976"/>
      <c r="BL132" s="1977"/>
      <c r="BM132" s="1978"/>
      <c r="BN132" s="1791"/>
    </row>
    <row r="133" spans="1:66" ht="21.75" customHeight="1">
      <c r="A133" s="1943" t="s">
        <v>561</v>
      </c>
      <c r="B133" s="1944"/>
      <c r="C133" s="1944"/>
      <c r="D133" s="1944"/>
      <c r="E133" s="1944"/>
      <c r="F133" s="1944"/>
      <c r="G133" s="1944"/>
      <c r="H133" s="1944"/>
      <c r="I133" s="1944"/>
      <c r="J133" s="1944"/>
      <c r="K133" s="1944"/>
      <c r="L133" s="1944"/>
      <c r="M133" s="1944"/>
      <c r="N133" s="1944"/>
      <c r="O133" s="1944"/>
      <c r="P133" s="1944"/>
      <c r="Q133" s="1944"/>
      <c r="R133" s="1944"/>
      <c r="S133" s="1944"/>
      <c r="T133" s="1944"/>
      <c r="U133" s="1944"/>
      <c r="V133" s="1944"/>
      <c r="W133" s="1944"/>
      <c r="X133" s="1944"/>
      <c r="Y133" s="1944"/>
      <c r="Z133" s="1944"/>
      <c r="AA133" s="1944"/>
      <c r="AB133" s="1944"/>
      <c r="AC133" s="1944"/>
      <c r="AD133" s="1944"/>
      <c r="AE133" s="1944"/>
      <c r="AF133" s="1945"/>
      <c r="AG133" s="1934" t="s">
        <v>1254</v>
      </c>
      <c r="AH133" s="1904"/>
      <c r="AI133" s="1905"/>
      <c r="AJ133" s="1905"/>
      <c r="AK133" s="1905"/>
      <c r="AL133" s="1905"/>
      <c r="AM133" s="1905"/>
      <c r="AN133" s="1905"/>
      <c r="AO133" s="1906"/>
      <c r="AP133" s="1907"/>
      <c r="AQ133" s="1908"/>
      <c r="AR133" s="1908"/>
      <c r="AS133" s="1908"/>
      <c r="AT133" s="1908"/>
      <c r="AU133" s="1908"/>
      <c r="AV133" s="1908"/>
      <c r="AW133" s="1909"/>
      <c r="AX133" s="1976"/>
      <c r="AY133" s="1976"/>
      <c r="AZ133" s="1976"/>
      <c r="BA133" s="1976"/>
      <c r="BB133" s="1976"/>
      <c r="BC133" s="1976"/>
      <c r="BD133" s="1976"/>
      <c r="BE133" s="1976"/>
      <c r="BF133" s="1976"/>
      <c r="BG133" s="1976"/>
      <c r="BH133" s="1976"/>
      <c r="BI133" s="1976"/>
      <c r="BJ133" s="1976"/>
      <c r="BK133" s="1976"/>
      <c r="BL133" s="1977"/>
      <c r="BM133" s="1978"/>
      <c r="BN133" s="1791"/>
    </row>
    <row r="134" spans="1:66" ht="21.75" customHeight="1">
      <c r="A134" s="1943" t="s">
        <v>562</v>
      </c>
      <c r="B134" s="1944"/>
      <c r="C134" s="1944"/>
      <c r="D134" s="1944"/>
      <c r="E134" s="1944"/>
      <c r="F134" s="1944"/>
      <c r="G134" s="1944"/>
      <c r="H134" s="1944"/>
      <c r="I134" s="1944"/>
      <c r="J134" s="1944"/>
      <c r="K134" s="1944"/>
      <c r="L134" s="1944"/>
      <c r="M134" s="1944"/>
      <c r="N134" s="1944"/>
      <c r="O134" s="1944"/>
      <c r="P134" s="1944"/>
      <c r="Q134" s="1944"/>
      <c r="R134" s="1944"/>
      <c r="S134" s="1944"/>
      <c r="T134" s="1944"/>
      <c r="U134" s="1944"/>
      <c r="V134" s="1944"/>
      <c r="W134" s="1944"/>
      <c r="X134" s="1944"/>
      <c r="Y134" s="1944"/>
      <c r="Z134" s="1944"/>
      <c r="AA134" s="1944"/>
      <c r="AB134" s="1944"/>
      <c r="AC134" s="1944"/>
      <c r="AD134" s="1944"/>
      <c r="AE134" s="1944"/>
      <c r="AF134" s="1945"/>
      <c r="AG134" s="1934" t="s">
        <v>1256</v>
      </c>
      <c r="AH134" s="1935"/>
      <c r="AI134" s="1936"/>
      <c r="AJ134" s="1936"/>
      <c r="AK134" s="1936"/>
      <c r="AL134" s="1936"/>
      <c r="AM134" s="1936"/>
      <c r="AN134" s="1936"/>
      <c r="AO134" s="1937"/>
      <c r="AP134" s="1938"/>
      <c r="AQ134" s="1939"/>
      <c r="AR134" s="1939"/>
      <c r="AS134" s="1939"/>
      <c r="AT134" s="1939"/>
      <c r="AU134" s="1939"/>
      <c r="AV134" s="1939"/>
      <c r="AW134" s="1940"/>
      <c r="AX134" s="1976"/>
      <c r="AY134" s="1976"/>
      <c r="AZ134" s="1976"/>
      <c r="BA134" s="1976"/>
      <c r="BB134" s="1976"/>
      <c r="BC134" s="1976"/>
      <c r="BD134" s="1976"/>
      <c r="BE134" s="1976"/>
      <c r="BF134" s="1976"/>
      <c r="BG134" s="1976"/>
      <c r="BH134" s="1976"/>
      <c r="BI134" s="1976"/>
      <c r="BJ134" s="1976"/>
      <c r="BK134" s="1976"/>
      <c r="BL134" s="1977"/>
      <c r="BM134" s="1978"/>
      <c r="BN134" s="1791"/>
    </row>
    <row r="135" spans="1:66" ht="30" customHeight="1">
      <c r="A135" s="1943" t="s">
        <v>563</v>
      </c>
      <c r="B135" s="1944"/>
      <c r="C135" s="1944"/>
      <c r="D135" s="1944"/>
      <c r="E135" s="1944"/>
      <c r="F135" s="1944"/>
      <c r="G135" s="1944"/>
      <c r="H135" s="1944"/>
      <c r="I135" s="1944"/>
      <c r="J135" s="1944"/>
      <c r="K135" s="1944"/>
      <c r="L135" s="1944"/>
      <c r="M135" s="1944"/>
      <c r="N135" s="1944"/>
      <c r="O135" s="1944"/>
      <c r="P135" s="1944"/>
      <c r="Q135" s="1944"/>
      <c r="R135" s="1944"/>
      <c r="S135" s="1944"/>
      <c r="T135" s="1944"/>
      <c r="U135" s="1944"/>
      <c r="V135" s="1944"/>
      <c r="W135" s="1944"/>
      <c r="X135" s="1944"/>
      <c r="Y135" s="1944"/>
      <c r="Z135" s="1944"/>
      <c r="AA135" s="1944"/>
      <c r="AB135" s="1944"/>
      <c r="AC135" s="1944"/>
      <c r="AD135" s="1944"/>
      <c r="AE135" s="1944"/>
      <c r="AF135" s="1945"/>
      <c r="AG135" s="1934" t="s">
        <v>1258</v>
      </c>
      <c r="AH135" s="1935">
        <f>40000+2462356</f>
        <v>2502356</v>
      </c>
      <c r="AI135" s="1936"/>
      <c r="AJ135" s="1936"/>
      <c r="AK135" s="1936"/>
      <c r="AL135" s="1936"/>
      <c r="AM135" s="1936"/>
      <c r="AN135" s="1936"/>
      <c r="AO135" s="1937"/>
      <c r="AP135" s="1938"/>
      <c r="AQ135" s="1939"/>
      <c r="AR135" s="1939"/>
      <c r="AS135" s="1939"/>
      <c r="AT135" s="1939"/>
      <c r="AU135" s="1939"/>
      <c r="AV135" s="1939"/>
      <c r="AW135" s="1940"/>
      <c r="AX135" s="1976"/>
      <c r="AY135" s="1976"/>
      <c r="AZ135" s="1976"/>
      <c r="BA135" s="1976"/>
      <c r="BB135" s="1976"/>
      <c r="BC135" s="1976"/>
      <c r="BD135" s="1976"/>
      <c r="BE135" s="1976"/>
      <c r="BF135" s="1976"/>
      <c r="BG135" s="1976"/>
      <c r="BH135" s="1976"/>
      <c r="BI135" s="1976"/>
      <c r="BJ135" s="1976"/>
      <c r="BK135" s="1976"/>
      <c r="BL135" s="1977"/>
      <c r="BM135" s="1978"/>
      <c r="BN135" s="1791"/>
    </row>
    <row r="136" spans="1:66" ht="18" customHeight="1">
      <c r="A136" s="1984" t="s">
        <v>564</v>
      </c>
      <c r="B136" s="1985"/>
      <c r="C136" s="1985"/>
      <c r="D136" s="1985"/>
      <c r="E136" s="1985"/>
      <c r="F136" s="1985"/>
      <c r="G136" s="1985"/>
      <c r="H136" s="1985"/>
      <c r="I136" s="1985"/>
      <c r="J136" s="1985"/>
      <c r="K136" s="1985"/>
      <c r="L136" s="1985"/>
      <c r="M136" s="1985"/>
      <c r="N136" s="1985"/>
      <c r="O136" s="1985"/>
      <c r="P136" s="1985"/>
      <c r="Q136" s="1985"/>
      <c r="R136" s="1985"/>
      <c r="S136" s="1985"/>
      <c r="T136" s="1985"/>
      <c r="U136" s="1985"/>
      <c r="V136" s="1985"/>
      <c r="W136" s="1985"/>
      <c r="X136" s="1985"/>
      <c r="Y136" s="1985"/>
      <c r="Z136" s="1985"/>
      <c r="AA136" s="1985"/>
      <c r="AB136" s="1985"/>
      <c r="AC136" s="1985"/>
      <c r="AD136" s="1985"/>
      <c r="AE136" s="1985"/>
      <c r="AF136" s="1985"/>
      <c r="AG136" s="1934" t="s">
        <v>737</v>
      </c>
      <c r="AH136" s="1935"/>
      <c r="AI136" s="1936"/>
      <c r="AJ136" s="1936"/>
      <c r="AK136" s="1936"/>
      <c r="AL136" s="1936"/>
      <c r="AM136" s="1936"/>
      <c r="AN136" s="1936"/>
      <c r="AO136" s="1937"/>
      <c r="AP136" s="1938"/>
      <c r="AQ136" s="1939"/>
      <c r="AR136" s="1939"/>
      <c r="AS136" s="1939"/>
      <c r="AT136" s="1939"/>
      <c r="AU136" s="1939"/>
      <c r="AV136" s="1939"/>
      <c r="AW136" s="1940"/>
      <c r="AX136" s="1976"/>
      <c r="AY136" s="1976"/>
      <c r="AZ136" s="1976"/>
      <c r="BA136" s="1976"/>
      <c r="BB136" s="1976"/>
      <c r="BC136" s="1976"/>
      <c r="BD136" s="1976"/>
      <c r="BE136" s="1976"/>
      <c r="BF136" s="1911" t="s">
        <v>1115</v>
      </c>
      <c r="BG136" s="1911"/>
      <c r="BH136" s="1911"/>
      <c r="BI136" s="1911"/>
      <c r="BJ136" s="1911"/>
      <c r="BK136" s="1911"/>
      <c r="BL136" s="1912"/>
      <c r="BM136" s="1913"/>
      <c r="BN136" s="1791"/>
    </row>
    <row r="137" spans="1:66" ht="18" customHeight="1">
      <c r="A137" s="1986" t="s">
        <v>565</v>
      </c>
      <c r="B137" s="1987"/>
      <c r="C137" s="1987"/>
      <c r="D137" s="1987"/>
      <c r="E137" s="1987"/>
      <c r="F137" s="1987"/>
      <c r="G137" s="1987"/>
      <c r="H137" s="1987"/>
      <c r="I137" s="1987"/>
      <c r="J137" s="1987"/>
      <c r="K137" s="1987"/>
      <c r="L137" s="1987"/>
      <c r="M137" s="1987"/>
      <c r="N137" s="1987"/>
      <c r="O137" s="1987"/>
      <c r="P137" s="1987"/>
      <c r="Q137" s="1987"/>
      <c r="R137" s="1987"/>
      <c r="S137" s="1987"/>
      <c r="T137" s="1987"/>
      <c r="U137" s="1987"/>
      <c r="V137" s="1987"/>
      <c r="W137" s="1987"/>
      <c r="X137" s="1987"/>
      <c r="Y137" s="1987"/>
      <c r="Z137" s="1987"/>
      <c r="AA137" s="1987"/>
      <c r="AB137" s="1987"/>
      <c r="AC137" s="1987"/>
      <c r="AD137" s="1987"/>
      <c r="AE137" s="1987"/>
      <c r="AF137" s="1987"/>
      <c r="AG137" s="1903" t="s">
        <v>739</v>
      </c>
      <c r="AH137" s="1935"/>
      <c r="AI137" s="1936"/>
      <c r="AJ137" s="1936"/>
      <c r="AK137" s="1936"/>
      <c r="AL137" s="1936"/>
      <c r="AM137" s="1936"/>
      <c r="AN137" s="1936"/>
      <c r="AO137" s="1937"/>
      <c r="AP137" s="1938"/>
      <c r="AQ137" s="1939"/>
      <c r="AR137" s="1939"/>
      <c r="AS137" s="1939"/>
      <c r="AT137" s="1939"/>
      <c r="AU137" s="1939"/>
      <c r="AV137" s="1939"/>
      <c r="AW137" s="1940"/>
      <c r="AX137" s="1976"/>
      <c r="AY137" s="1976"/>
      <c r="AZ137" s="1976"/>
      <c r="BA137" s="1976"/>
      <c r="BB137" s="1976"/>
      <c r="BC137" s="1976"/>
      <c r="BD137" s="1976"/>
      <c r="BE137" s="1976"/>
      <c r="BF137" s="1911" t="s">
        <v>1115</v>
      </c>
      <c r="BG137" s="1911"/>
      <c r="BH137" s="1911"/>
      <c r="BI137" s="1911"/>
      <c r="BJ137" s="1911"/>
      <c r="BK137" s="1911"/>
      <c r="BL137" s="1912"/>
      <c r="BM137" s="1913"/>
      <c r="BN137" s="1791"/>
    </row>
    <row r="138" spans="1:66" ht="18" customHeight="1">
      <c r="A138" s="1986" t="s">
        <v>566</v>
      </c>
      <c r="B138" s="1987"/>
      <c r="C138" s="1987"/>
      <c r="D138" s="1987"/>
      <c r="E138" s="1987"/>
      <c r="F138" s="1987"/>
      <c r="G138" s="1987"/>
      <c r="H138" s="1987"/>
      <c r="I138" s="1987"/>
      <c r="J138" s="1987"/>
      <c r="K138" s="1987"/>
      <c r="L138" s="1987"/>
      <c r="M138" s="1987"/>
      <c r="N138" s="1987"/>
      <c r="O138" s="1987"/>
      <c r="P138" s="1987"/>
      <c r="Q138" s="1987"/>
      <c r="R138" s="1987"/>
      <c r="S138" s="1987"/>
      <c r="T138" s="1987"/>
      <c r="U138" s="1987"/>
      <c r="V138" s="1987"/>
      <c r="W138" s="1987"/>
      <c r="X138" s="1987"/>
      <c r="Y138" s="1987"/>
      <c r="Z138" s="1987"/>
      <c r="AA138" s="1987"/>
      <c r="AB138" s="1987"/>
      <c r="AC138" s="1987"/>
      <c r="AD138" s="1987"/>
      <c r="AE138" s="1987"/>
      <c r="AF138" s="1987"/>
      <c r="AG138" s="1903" t="s">
        <v>740</v>
      </c>
      <c r="AH138" s="1935"/>
      <c r="AI138" s="1936"/>
      <c r="AJ138" s="1936"/>
      <c r="AK138" s="1936"/>
      <c r="AL138" s="1936"/>
      <c r="AM138" s="1936"/>
      <c r="AN138" s="1936"/>
      <c r="AO138" s="1937"/>
      <c r="AP138" s="1938"/>
      <c r="AQ138" s="1939"/>
      <c r="AR138" s="1939"/>
      <c r="AS138" s="1939"/>
      <c r="AT138" s="1939"/>
      <c r="AU138" s="1939"/>
      <c r="AV138" s="1939"/>
      <c r="AW138" s="1940"/>
      <c r="AX138" s="1976"/>
      <c r="AY138" s="1976"/>
      <c r="AZ138" s="1976"/>
      <c r="BA138" s="1976"/>
      <c r="BB138" s="1976"/>
      <c r="BC138" s="1976"/>
      <c r="BD138" s="1976"/>
      <c r="BE138" s="1976"/>
      <c r="BF138" s="1911" t="s">
        <v>1115</v>
      </c>
      <c r="BG138" s="1911"/>
      <c r="BH138" s="1911"/>
      <c r="BI138" s="1911"/>
      <c r="BJ138" s="1911"/>
      <c r="BK138" s="1911"/>
      <c r="BL138" s="1912"/>
      <c r="BM138" s="1913"/>
      <c r="BN138" s="1791"/>
    </row>
    <row r="139" spans="1:66" ht="18" customHeight="1">
      <c r="A139" s="1986" t="s">
        <v>567</v>
      </c>
      <c r="B139" s="1987"/>
      <c r="C139" s="1987"/>
      <c r="D139" s="1987"/>
      <c r="E139" s="1987"/>
      <c r="F139" s="1987"/>
      <c r="G139" s="1987"/>
      <c r="H139" s="1987"/>
      <c r="I139" s="1987"/>
      <c r="J139" s="1987"/>
      <c r="K139" s="1987"/>
      <c r="L139" s="1987"/>
      <c r="M139" s="1987"/>
      <c r="N139" s="1987"/>
      <c r="O139" s="1987"/>
      <c r="P139" s="1987"/>
      <c r="Q139" s="1987"/>
      <c r="R139" s="1987"/>
      <c r="S139" s="1987"/>
      <c r="T139" s="1987"/>
      <c r="U139" s="1987"/>
      <c r="V139" s="1987"/>
      <c r="W139" s="1987"/>
      <c r="X139" s="1987"/>
      <c r="Y139" s="1987"/>
      <c r="Z139" s="1987"/>
      <c r="AA139" s="1987"/>
      <c r="AB139" s="1987"/>
      <c r="AC139" s="1987"/>
      <c r="AD139" s="1987"/>
      <c r="AE139" s="1987"/>
      <c r="AF139" s="1987"/>
      <c r="AG139" s="1903" t="s">
        <v>742</v>
      </c>
      <c r="AH139" s="1935"/>
      <c r="AI139" s="1936"/>
      <c r="AJ139" s="1936"/>
      <c r="AK139" s="1936"/>
      <c r="AL139" s="1936"/>
      <c r="AM139" s="1936"/>
      <c r="AN139" s="1936"/>
      <c r="AO139" s="1937"/>
      <c r="AP139" s="1938"/>
      <c r="AQ139" s="1939"/>
      <c r="AR139" s="1939"/>
      <c r="AS139" s="1939"/>
      <c r="AT139" s="1939"/>
      <c r="AU139" s="1939"/>
      <c r="AV139" s="1939"/>
      <c r="AW139" s="1940"/>
      <c r="AX139" s="1976"/>
      <c r="AY139" s="1976"/>
      <c r="AZ139" s="1976"/>
      <c r="BA139" s="1976"/>
      <c r="BB139" s="1976"/>
      <c r="BC139" s="1976"/>
      <c r="BD139" s="1976"/>
      <c r="BE139" s="1976"/>
      <c r="BF139" s="1911" t="s">
        <v>1115</v>
      </c>
      <c r="BG139" s="1911"/>
      <c r="BH139" s="1911"/>
      <c r="BI139" s="1911"/>
      <c r="BJ139" s="1911"/>
      <c r="BK139" s="1911"/>
      <c r="BL139" s="1912"/>
      <c r="BM139" s="1913"/>
      <c r="BN139" s="1791"/>
    </row>
    <row r="140" spans="1:66" ht="18" customHeight="1">
      <c r="A140" s="1986" t="s">
        <v>568</v>
      </c>
      <c r="B140" s="1987"/>
      <c r="C140" s="1987"/>
      <c r="D140" s="1987"/>
      <c r="E140" s="1987"/>
      <c r="F140" s="1987"/>
      <c r="G140" s="1987"/>
      <c r="H140" s="1987"/>
      <c r="I140" s="1987"/>
      <c r="J140" s="1987"/>
      <c r="K140" s="1987"/>
      <c r="L140" s="1987"/>
      <c r="M140" s="1987"/>
      <c r="N140" s="1987"/>
      <c r="O140" s="1987"/>
      <c r="P140" s="1987"/>
      <c r="Q140" s="1987"/>
      <c r="R140" s="1987"/>
      <c r="S140" s="1987"/>
      <c r="T140" s="1987"/>
      <c r="U140" s="1987"/>
      <c r="V140" s="1987"/>
      <c r="W140" s="1987"/>
      <c r="X140" s="1987"/>
      <c r="Y140" s="1987"/>
      <c r="Z140" s="1987"/>
      <c r="AA140" s="1987"/>
      <c r="AB140" s="1987"/>
      <c r="AC140" s="1987"/>
      <c r="AD140" s="1987"/>
      <c r="AE140" s="1987"/>
      <c r="AF140" s="1987"/>
      <c r="AG140" s="1903" t="s">
        <v>745</v>
      </c>
      <c r="AH140" s="1935"/>
      <c r="AI140" s="1936"/>
      <c r="AJ140" s="1936"/>
      <c r="AK140" s="1936"/>
      <c r="AL140" s="1936"/>
      <c r="AM140" s="1936"/>
      <c r="AN140" s="1936"/>
      <c r="AO140" s="1937"/>
      <c r="AP140" s="1938"/>
      <c r="AQ140" s="1939"/>
      <c r="AR140" s="1939"/>
      <c r="AS140" s="1939"/>
      <c r="AT140" s="1939"/>
      <c r="AU140" s="1939"/>
      <c r="AV140" s="1939"/>
      <c r="AW140" s="1940"/>
      <c r="AX140" s="1976"/>
      <c r="AY140" s="1976"/>
      <c r="AZ140" s="1976"/>
      <c r="BA140" s="1976"/>
      <c r="BB140" s="1976"/>
      <c r="BC140" s="1976"/>
      <c r="BD140" s="1976"/>
      <c r="BE140" s="1976"/>
      <c r="BF140" s="1911" t="s">
        <v>1115</v>
      </c>
      <c r="BG140" s="1911"/>
      <c r="BH140" s="1911"/>
      <c r="BI140" s="1911"/>
      <c r="BJ140" s="1911"/>
      <c r="BK140" s="1911"/>
      <c r="BL140" s="1912"/>
      <c r="BM140" s="1913"/>
      <c r="BN140" s="1791"/>
    </row>
    <row r="141" spans="1:66" ht="27.75" customHeight="1">
      <c r="A141" s="1964" t="s">
        <v>569</v>
      </c>
      <c r="B141" s="1965"/>
      <c r="C141" s="1965"/>
      <c r="D141" s="1965"/>
      <c r="E141" s="1965"/>
      <c r="F141" s="1965"/>
      <c r="G141" s="1965"/>
      <c r="H141" s="1965"/>
      <c r="I141" s="1965"/>
      <c r="J141" s="1965"/>
      <c r="K141" s="1965"/>
      <c r="L141" s="1965"/>
      <c r="M141" s="1965"/>
      <c r="N141" s="1965"/>
      <c r="O141" s="1965"/>
      <c r="P141" s="1965"/>
      <c r="Q141" s="1965"/>
      <c r="R141" s="1965"/>
      <c r="S141" s="1965"/>
      <c r="T141" s="1965"/>
      <c r="U141" s="1965"/>
      <c r="V141" s="1965"/>
      <c r="W141" s="1965"/>
      <c r="X141" s="1965"/>
      <c r="Y141" s="1965"/>
      <c r="Z141" s="1965"/>
      <c r="AA141" s="1965"/>
      <c r="AB141" s="1965"/>
      <c r="AC141" s="1965"/>
      <c r="AD141" s="1965"/>
      <c r="AE141" s="1965"/>
      <c r="AF141" s="1966"/>
      <c r="AG141" s="1903" t="s">
        <v>747</v>
      </c>
      <c r="AH141" s="1935"/>
      <c r="AI141" s="1936"/>
      <c r="AJ141" s="1936"/>
      <c r="AK141" s="1936"/>
      <c r="AL141" s="1936"/>
      <c r="AM141" s="1936"/>
      <c r="AN141" s="1936"/>
      <c r="AO141" s="1937"/>
      <c r="AP141" s="1938"/>
      <c r="AQ141" s="1939"/>
      <c r="AR141" s="1939"/>
      <c r="AS141" s="1939"/>
      <c r="AT141" s="1939"/>
      <c r="AU141" s="1939"/>
      <c r="AV141" s="1939"/>
      <c r="AW141" s="1940"/>
      <c r="AX141" s="1976"/>
      <c r="AY141" s="1976"/>
      <c r="AZ141" s="1976"/>
      <c r="BA141" s="1976"/>
      <c r="BB141" s="1976"/>
      <c r="BC141" s="1976"/>
      <c r="BD141" s="1976"/>
      <c r="BE141" s="1976"/>
      <c r="BF141" s="1911" t="s">
        <v>1115</v>
      </c>
      <c r="BG141" s="1911"/>
      <c r="BH141" s="1911"/>
      <c r="BI141" s="1911"/>
      <c r="BJ141" s="1911"/>
      <c r="BK141" s="1911"/>
      <c r="BL141" s="1912"/>
      <c r="BM141" s="1913"/>
      <c r="BN141" s="1791"/>
    </row>
    <row r="142" spans="1:66" ht="18" customHeight="1">
      <c r="A142" s="1986" t="s">
        <v>570</v>
      </c>
      <c r="B142" s="1987"/>
      <c r="C142" s="1987"/>
      <c r="D142" s="1987"/>
      <c r="E142" s="1987"/>
      <c r="F142" s="1987"/>
      <c r="G142" s="1987"/>
      <c r="H142" s="1987"/>
      <c r="I142" s="1987"/>
      <c r="J142" s="1987"/>
      <c r="K142" s="1987"/>
      <c r="L142" s="1987"/>
      <c r="M142" s="1987"/>
      <c r="N142" s="1987"/>
      <c r="O142" s="1987"/>
      <c r="P142" s="1987"/>
      <c r="Q142" s="1987"/>
      <c r="R142" s="1987"/>
      <c r="S142" s="1987"/>
      <c r="T142" s="1987"/>
      <c r="U142" s="1987"/>
      <c r="V142" s="1987"/>
      <c r="W142" s="1987"/>
      <c r="X142" s="1987"/>
      <c r="Y142" s="1987"/>
      <c r="Z142" s="1987"/>
      <c r="AA142" s="1987"/>
      <c r="AB142" s="1987"/>
      <c r="AC142" s="1987"/>
      <c r="AD142" s="1987"/>
      <c r="AE142" s="1987"/>
      <c r="AF142" s="1987"/>
      <c r="AG142" s="1903" t="s">
        <v>749</v>
      </c>
      <c r="AH142" s="1935"/>
      <c r="AI142" s="1936"/>
      <c r="AJ142" s="1936"/>
      <c r="AK142" s="1936"/>
      <c r="AL142" s="1936"/>
      <c r="AM142" s="1936"/>
      <c r="AN142" s="1936"/>
      <c r="AO142" s="1937"/>
      <c r="AP142" s="1938"/>
      <c r="AQ142" s="1939"/>
      <c r="AR142" s="1939"/>
      <c r="AS142" s="1939"/>
      <c r="AT142" s="1939"/>
      <c r="AU142" s="1939"/>
      <c r="AV142" s="1939"/>
      <c r="AW142" s="1940"/>
      <c r="AX142" s="1976"/>
      <c r="AY142" s="1976"/>
      <c r="AZ142" s="1976"/>
      <c r="BA142" s="1976"/>
      <c r="BB142" s="1976"/>
      <c r="BC142" s="1976"/>
      <c r="BD142" s="1976"/>
      <c r="BE142" s="1976"/>
      <c r="BF142" s="1911" t="s">
        <v>1115</v>
      </c>
      <c r="BG142" s="1911"/>
      <c r="BH142" s="1911"/>
      <c r="BI142" s="1911"/>
      <c r="BJ142" s="1911"/>
      <c r="BK142" s="1911"/>
      <c r="BL142" s="1912"/>
      <c r="BM142" s="1913"/>
      <c r="BN142" s="1791"/>
    </row>
    <row r="143" spans="1:66" ht="18" customHeight="1">
      <c r="A143" s="1986" t="s">
        <v>571</v>
      </c>
      <c r="B143" s="1987"/>
      <c r="C143" s="1987"/>
      <c r="D143" s="1987"/>
      <c r="E143" s="1987"/>
      <c r="F143" s="1987"/>
      <c r="G143" s="1987"/>
      <c r="H143" s="1987"/>
      <c r="I143" s="1987"/>
      <c r="J143" s="1987"/>
      <c r="K143" s="1987"/>
      <c r="L143" s="1987"/>
      <c r="M143" s="1987"/>
      <c r="N143" s="1987"/>
      <c r="O143" s="1987"/>
      <c r="P143" s="1987"/>
      <c r="Q143" s="1987"/>
      <c r="R143" s="1987"/>
      <c r="S143" s="1987"/>
      <c r="T143" s="1987"/>
      <c r="U143" s="1987"/>
      <c r="V143" s="1987"/>
      <c r="W143" s="1987"/>
      <c r="X143" s="1987"/>
      <c r="Y143" s="1987"/>
      <c r="Z143" s="1987"/>
      <c r="AA143" s="1987"/>
      <c r="AB143" s="1987"/>
      <c r="AC143" s="1987"/>
      <c r="AD143" s="1987"/>
      <c r="AE143" s="1987"/>
      <c r="AF143" s="1987"/>
      <c r="AG143" s="1903" t="s">
        <v>750</v>
      </c>
      <c r="AH143" s="1935"/>
      <c r="AI143" s="1936"/>
      <c r="AJ143" s="1936"/>
      <c r="AK143" s="1936"/>
      <c r="AL143" s="1936"/>
      <c r="AM143" s="1936"/>
      <c r="AN143" s="1936"/>
      <c r="AO143" s="1937"/>
      <c r="AP143" s="1938"/>
      <c r="AQ143" s="1939"/>
      <c r="AR143" s="1939"/>
      <c r="AS143" s="1939"/>
      <c r="AT143" s="1939"/>
      <c r="AU143" s="1939"/>
      <c r="AV143" s="1939"/>
      <c r="AW143" s="1940"/>
      <c r="AX143" s="1976"/>
      <c r="AY143" s="1976"/>
      <c r="AZ143" s="1976"/>
      <c r="BA143" s="1976"/>
      <c r="BB143" s="1976"/>
      <c r="BC143" s="1976"/>
      <c r="BD143" s="1976"/>
      <c r="BE143" s="1976"/>
      <c r="BF143" s="1911" t="s">
        <v>1115</v>
      </c>
      <c r="BG143" s="1911"/>
      <c r="BH143" s="1911"/>
      <c r="BI143" s="1911"/>
      <c r="BJ143" s="1911"/>
      <c r="BK143" s="1911"/>
      <c r="BL143" s="1912"/>
      <c r="BM143" s="1913"/>
      <c r="BN143" s="1791"/>
    </row>
    <row r="144" spans="1:66" ht="30.75" customHeight="1">
      <c r="A144" s="1943" t="s">
        <v>572</v>
      </c>
      <c r="B144" s="1944"/>
      <c r="C144" s="1944"/>
      <c r="D144" s="1944"/>
      <c r="E144" s="1944"/>
      <c r="F144" s="1944"/>
      <c r="G144" s="1944"/>
      <c r="H144" s="1944"/>
      <c r="I144" s="1944"/>
      <c r="J144" s="1944"/>
      <c r="K144" s="1944"/>
      <c r="L144" s="1944"/>
      <c r="M144" s="1944"/>
      <c r="N144" s="1944"/>
      <c r="O144" s="1944"/>
      <c r="P144" s="1944"/>
      <c r="Q144" s="1944"/>
      <c r="R144" s="1944"/>
      <c r="S144" s="1944"/>
      <c r="T144" s="1944"/>
      <c r="U144" s="1944"/>
      <c r="V144" s="1944"/>
      <c r="W144" s="1944"/>
      <c r="X144" s="1944"/>
      <c r="Y144" s="1944"/>
      <c r="Z144" s="1944"/>
      <c r="AA144" s="1944"/>
      <c r="AB144" s="1988"/>
      <c r="AC144" s="1951" t="s">
        <v>573</v>
      </c>
      <c r="AD144" s="1989"/>
      <c r="AE144" s="1989"/>
      <c r="AF144" s="1990"/>
      <c r="AG144" s="1934" t="s">
        <v>574</v>
      </c>
      <c r="AH144" s="1935"/>
      <c r="AI144" s="1936"/>
      <c r="AJ144" s="1936"/>
      <c r="AK144" s="1936"/>
      <c r="AL144" s="1936"/>
      <c r="AM144" s="1936"/>
      <c r="AN144" s="1936"/>
      <c r="AO144" s="1937"/>
      <c r="AP144" s="1938"/>
      <c r="AQ144" s="1939"/>
      <c r="AR144" s="1939"/>
      <c r="AS144" s="1939"/>
      <c r="AT144" s="1939"/>
      <c r="AU144" s="1939"/>
      <c r="AV144" s="1939"/>
      <c r="AW144" s="1940"/>
      <c r="AX144" s="1976"/>
      <c r="AY144" s="1976"/>
      <c r="AZ144" s="1976"/>
      <c r="BA144" s="1976"/>
      <c r="BB144" s="1976"/>
      <c r="BC144" s="1976"/>
      <c r="BD144" s="1976"/>
      <c r="BE144" s="1976"/>
      <c r="BF144" s="1911" t="s">
        <v>1115</v>
      </c>
      <c r="BG144" s="1911"/>
      <c r="BH144" s="1911"/>
      <c r="BI144" s="1911"/>
      <c r="BJ144" s="1911"/>
      <c r="BK144" s="1911"/>
      <c r="BL144" s="1912"/>
      <c r="BM144" s="1913"/>
      <c r="BN144" s="1791"/>
    </row>
    <row r="145" spans="1:66" ht="18" customHeight="1">
      <c r="A145" s="1986" t="s">
        <v>575</v>
      </c>
      <c r="B145" s="1987"/>
      <c r="C145" s="1987"/>
      <c r="D145" s="1987"/>
      <c r="E145" s="1987"/>
      <c r="F145" s="1987"/>
      <c r="G145" s="1987"/>
      <c r="H145" s="1987"/>
      <c r="I145" s="1987"/>
      <c r="J145" s="1987"/>
      <c r="K145" s="1987"/>
      <c r="L145" s="1987"/>
      <c r="M145" s="1987"/>
      <c r="N145" s="1987"/>
      <c r="O145" s="1987"/>
      <c r="P145" s="1987"/>
      <c r="Q145" s="1987"/>
      <c r="R145" s="1987"/>
      <c r="S145" s="1987"/>
      <c r="T145" s="1987"/>
      <c r="U145" s="1987"/>
      <c r="V145" s="1987"/>
      <c r="W145" s="1987"/>
      <c r="X145" s="1987"/>
      <c r="Y145" s="1987"/>
      <c r="Z145" s="1987"/>
      <c r="AA145" s="1987"/>
      <c r="AB145" s="1987"/>
      <c r="AC145" s="1987"/>
      <c r="AD145" s="1987"/>
      <c r="AE145" s="1987"/>
      <c r="AF145" s="1987"/>
      <c r="AG145" s="1903" t="s">
        <v>576</v>
      </c>
      <c r="AH145" s="1935"/>
      <c r="AI145" s="1936"/>
      <c r="AJ145" s="1936"/>
      <c r="AK145" s="1936"/>
      <c r="AL145" s="1936"/>
      <c r="AM145" s="1936"/>
      <c r="AN145" s="1936"/>
      <c r="AO145" s="1937"/>
      <c r="AP145" s="1938"/>
      <c r="AQ145" s="1939"/>
      <c r="AR145" s="1939"/>
      <c r="AS145" s="1939"/>
      <c r="AT145" s="1939"/>
      <c r="AU145" s="1939"/>
      <c r="AV145" s="1939"/>
      <c r="AW145" s="1940"/>
      <c r="AX145" s="1976"/>
      <c r="AY145" s="1976"/>
      <c r="AZ145" s="1976"/>
      <c r="BA145" s="1976"/>
      <c r="BB145" s="1976"/>
      <c r="BC145" s="1976"/>
      <c r="BD145" s="1976"/>
      <c r="BE145" s="1976"/>
      <c r="BF145" s="1911" t="s">
        <v>1115</v>
      </c>
      <c r="BG145" s="1911"/>
      <c r="BH145" s="1911"/>
      <c r="BI145" s="1911"/>
      <c r="BJ145" s="1911"/>
      <c r="BK145" s="1911"/>
      <c r="BL145" s="1912"/>
      <c r="BM145" s="1913"/>
      <c r="BN145" s="1791"/>
    </row>
    <row r="146" spans="1:66" ht="18" customHeight="1">
      <c r="A146" s="1986" t="s">
        <v>577</v>
      </c>
      <c r="B146" s="1987"/>
      <c r="C146" s="1987"/>
      <c r="D146" s="1987"/>
      <c r="E146" s="1987"/>
      <c r="F146" s="1987"/>
      <c r="G146" s="1987"/>
      <c r="H146" s="1987"/>
      <c r="I146" s="1987"/>
      <c r="J146" s="1987"/>
      <c r="K146" s="1987"/>
      <c r="L146" s="1987"/>
      <c r="M146" s="1987"/>
      <c r="N146" s="1987"/>
      <c r="O146" s="1987"/>
      <c r="P146" s="1987"/>
      <c r="Q146" s="1987"/>
      <c r="R146" s="1987"/>
      <c r="S146" s="1987"/>
      <c r="T146" s="1987"/>
      <c r="U146" s="1987"/>
      <c r="V146" s="1987"/>
      <c r="W146" s="1987"/>
      <c r="X146" s="1987"/>
      <c r="Y146" s="1987"/>
      <c r="Z146" s="1987"/>
      <c r="AA146" s="1987"/>
      <c r="AB146" s="1987"/>
      <c r="AC146" s="1987"/>
      <c r="AD146" s="1987"/>
      <c r="AE146" s="1987"/>
      <c r="AF146" s="1987"/>
      <c r="AG146" s="1903" t="s">
        <v>578</v>
      </c>
      <c r="AH146" s="1935"/>
      <c r="AI146" s="1936"/>
      <c r="AJ146" s="1936"/>
      <c r="AK146" s="1936"/>
      <c r="AL146" s="1936"/>
      <c r="AM146" s="1936"/>
      <c r="AN146" s="1936"/>
      <c r="AO146" s="1937"/>
      <c r="AP146" s="1938"/>
      <c r="AQ146" s="1939"/>
      <c r="AR146" s="1939"/>
      <c r="AS146" s="1939"/>
      <c r="AT146" s="1939"/>
      <c r="AU146" s="1939"/>
      <c r="AV146" s="1939"/>
      <c r="AW146" s="1940"/>
      <c r="AX146" s="1976"/>
      <c r="AY146" s="1976"/>
      <c r="AZ146" s="1976"/>
      <c r="BA146" s="1976"/>
      <c r="BB146" s="1976"/>
      <c r="BC146" s="1976"/>
      <c r="BD146" s="1976"/>
      <c r="BE146" s="1976"/>
      <c r="BF146" s="1911" t="s">
        <v>1115</v>
      </c>
      <c r="BG146" s="1911"/>
      <c r="BH146" s="1911"/>
      <c r="BI146" s="1911"/>
      <c r="BJ146" s="1911"/>
      <c r="BK146" s="1911"/>
      <c r="BL146" s="1912"/>
      <c r="BM146" s="1913"/>
      <c r="BN146" s="1791"/>
    </row>
    <row r="147" spans="1:66" ht="18" customHeight="1">
      <c r="A147" s="1986" t="s">
        <v>579</v>
      </c>
      <c r="B147" s="1987"/>
      <c r="C147" s="1987"/>
      <c r="D147" s="1987"/>
      <c r="E147" s="1987"/>
      <c r="F147" s="1987"/>
      <c r="G147" s="1987"/>
      <c r="H147" s="1987"/>
      <c r="I147" s="1987"/>
      <c r="J147" s="1987"/>
      <c r="K147" s="1987"/>
      <c r="L147" s="1987"/>
      <c r="M147" s="1987"/>
      <c r="N147" s="1987"/>
      <c r="O147" s="1987"/>
      <c r="P147" s="1987"/>
      <c r="Q147" s="1987"/>
      <c r="R147" s="1987"/>
      <c r="S147" s="1987"/>
      <c r="T147" s="1987"/>
      <c r="U147" s="1987"/>
      <c r="V147" s="1987"/>
      <c r="W147" s="1987"/>
      <c r="X147" s="1987"/>
      <c r="Y147" s="1987"/>
      <c r="Z147" s="1987"/>
      <c r="AA147" s="1987"/>
      <c r="AB147" s="1987"/>
      <c r="AC147" s="1987"/>
      <c r="AD147" s="1987"/>
      <c r="AE147" s="1987"/>
      <c r="AF147" s="1987"/>
      <c r="AG147" s="1903" t="s">
        <v>580</v>
      </c>
      <c r="AH147" s="1935"/>
      <c r="AI147" s="1936"/>
      <c r="AJ147" s="1936"/>
      <c r="AK147" s="1936"/>
      <c r="AL147" s="1936"/>
      <c r="AM147" s="1936"/>
      <c r="AN147" s="1936"/>
      <c r="AO147" s="1937"/>
      <c r="AP147" s="1938"/>
      <c r="AQ147" s="1939"/>
      <c r="AR147" s="1939"/>
      <c r="AS147" s="1939"/>
      <c r="AT147" s="1939"/>
      <c r="AU147" s="1939"/>
      <c r="AV147" s="1939"/>
      <c r="AW147" s="1940"/>
      <c r="AX147" s="1976"/>
      <c r="AY147" s="1976"/>
      <c r="AZ147" s="1976"/>
      <c r="BA147" s="1976"/>
      <c r="BB147" s="1976"/>
      <c r="BC147" s="1976"/>
      <c r="BD147" s="1976"/>
      <c r="BE147" s="1976"/>
      <c r="BF147" s="1911" t="s">
        <v>1115</v>
      </c>
      <c r="BG147" s="1911"/>
      <c r="BH147" s="1911"/>
      <c r="BI147" s="1911"/>
      <c r="BJ147" s="1911"/>
      <c r="BK147" s="1911"/>
      <c r="BL147" s="1912"/>
      <c r="BM147" s="1913"/>
      <c r="BN147" s="1791"/>
    </row>
    <row r="148" spans="1:66" ht="18" customHeight="1">
      <c r="A148" s="1986" t="s">
        <v>581</v>
      </c>
      <c r="B148" s="1987"/>
      <c r="C148" s="1987"/>
      <c r="D148" s="1987"/>
      <c r="E148" s="1987"/>
      <c r="F148" s="1987"/>
      <c r="G148" s="1987"/>
      <c r="H148" s="1987"/>
      <c r="I148" s="1987"/>
      <c r="J148" s="1987"/>
      <c r="K148" s="1987"/>
      <c r="L148" s="1987"/>
      <c r="M148" s="1987"/>
      <c r="N148" s="1987"/>
      <c r="O148" s="1987"/>
      <c r="P148" s="1987"/>
      <c r="Q148" s="1987"/>
      <c r="R148" s="1987"/>
      <c r="S148" s="1987"/>
      <c r="T148" s="1987"/>
      <c r="U148" s="1987"/>
      <c r="V148" s="1987"/>
      <c r="W148" s="1987"/>
      <c r="X148" s="1987"/>
      <c r="Y148" s="1987"/>
      <c r="Z148" s="1987"/>
      <c r="AA148" s="1987"/>
      <c r="AB148" s="1987"/>
      <c r="AC148" s="1987"/>
      <c r="AD148" s="1987"/>
      <c r="AE148" s="1987"/>
      <c r="AF148" s="1987"/>
      <c r="AG148" s="1903" t="s">
        <v>582</v>
      </c>
      <c r="AH148" s="1935"/>
      <c r="AI148" s="1936"/>
      <c r="AJ148" s="1936"/>
      <c r="AK148" s="1936"/>
      <c r="AL148" s="1936"/>
      <c r="AM148" s="1936"/>
      <c r="AN148" s="1936"/>
      <c r="AO148" s="1937"/>
      <c r="AP148" s="1938"/>
      <c r="AQ148" s="1939"/>
      <c r="AR148" s="1939"/>
      <c r="AS148" s="1939"/>
      <c r="AT148" s="1939"/>
      <c r="AU148" s="1939"/>
      <c r="AV148" s="1939"/>
      <c r="AW148" s="1940"/>
      <c r="AX148" s="1976"/>
      <c r="AY148" s="1976"/>
      <c r="AZ148" s="1976"/>
      <c r="BA148" s="1976"/>
      <c r="BB148" s="1976"/>
      <c r="BC148" s="1976"/>
      <c r="BD148" s="1976"/>
      <c r="BE148" s="1976"/>
      <c r="BF148" s="1911" t="s">
        <v>1115</v>
      </c>
      <c r="BG148" s="1911"/>
      <c r="BH148" s="1911"/>
      <c r="BI148" s="1911"/>
      <c r="BJ148" s="1911"/>
      <c r="BK148" s="1911"/>
      <c r="BL148" s="1912"/>
      <c r="BM148" s="1913"/>
      <c r="BN148" s="1791"/>
    </row>
    <row r="149" spans="1:66" ht="25.5" customHeight="1">
      <c r="A149" s="1964" t="s">
        <v>583</v>
      </c>
      <c r="B149" s="1965"/>
      <c r="C149" s="1965"/>
      <c r="D149" s="1965"/>
      <c r="E149" s="1965"/>
      <c r="F149" s="1965"/>
      <c r="G149" s="1965"/>
      <c r="H149" s="1965"/>
      <c r="I149" s="1965"/>
      <c r="J149" s="1965"/>
      <c r="K149" s="1965"/>
      <c r="L149" s="1965"/>
      <c r="M149" s="1965"/>
      <c r="N149" s="1965"/>
      <c r="O149" s="1965"/>
      <c r="P149" s="1965"/>
      <c r="Q149" s="1965"/>
      <c r="R149" s="1965"/>
      <c r="S149" s="1965"/>
      <c r="T149" s="1965"/>
      <c r="U149" s="1965"/>
      <c r="V149" s="1965"/>
      <c r="W149" s="1965"/>
      <c r="X149" s="1965"/>
      <c r="Y149" s="1965"/>
      <c r="Z149" s="1965"/>
      <c r="AA149" s="1965"/>
      <c r="AB149" s="1965"/>
      <c r="AC149" s="1965"/>
      <c r="AD149" s="1965"/>
      <c r="AE149" s="1965"/>
      <c r="AF149" s="1966"/>
      <c r="AG149" s="1903" t="s">
        <v>584</v>
      </c>
      <c r="AH149" s="1935"/>
      <c r="AI149" s="1936"/>
      <c r="AJ149" s="1936"/>
      <c r="AK149" s="1936"/>
      <c r="AL149" s="1936"/>
      <c r="AM149" s="1936"/>
      <c r="AN149" s="1936"/>
      <c r="AO149" s="1937"/>
      <c r="AP149" s="1938"/>
      <c r="AQ149" s="1939"/>
      <c r="AR149" s="1939"/>
      <c r="AS149" s="1939"/>
      <c r="AT149" s="1939"/>
      <c r="AU149" s="1939"/>
      <c r="AV149" s="1939"/>
      <c r="AW149" s="1940"/>
      <c r="AX149" s="1976"/>
      <c r="AY149" s="1976"/>
      <c r="AZ149" s="1976"/>
      <c r="BA149" s="1976"/>
      <c r="BB149" s="1976"/>
      <c r="BC149" s="1976"/>
      <c r="BD149" s="1976"/>
      <c r="BE149" s="1976"/>
      <c r="BF149" s="1911" t="s">
        <v>1115</v>
      </c>
      <c r="BG149" s="1911"/>
      <c r="BH149" s="1911"/>
      <c r="BI149" s="1911"/>
      <c r="BJ149" s="1911"/>
      <c r="BK149" s="1911"/>
      <c r="BL149" s="1912"/>
      <c r="BM149" s="1913"/>
      <c r="BN149" s="1791"/>
    </row>
    <row r="150" spans="1:66" ht="18" customHeight="1">
      <c r="A150" s="1986" t="s">
        <v>585</v>
      </c>
      <c r="B150" s="1987"/>
      <c r="C150" s="1987"/>
      <c r="D150" s="1987"/>
      <c r="E150" s="1987"/>
      <c r="F150" s="1987"/>
      <c r="G150" s="1987"/>
      <c r="H150" s="1987"/>
      <c r="I150" s="1987"/>
      <c r="J150" s="1987"/>
      <c r="K150" s="1987"/>
      <c r="L150" s="1987"/>
      <c r="M150" s="1987"/>
      <c r="N150" s="1987"/>
      <c r="O150" s="1987"/>
      <c r="P150" s="1987"/>
      <c r="Q150" s="1987"/>
      <c r="R150" s="1987"/>
      <c r="S150" s="1987"/>
      <c r="T150" s="1987"/>
      <c r="U150" s="1987"/>
      <c r="V150" s="1987"/>
      <c r="W150" s="1987"/>
      <c r="X150" s="1987"/>
      <c r="Y150" s="1987"/>
      <c r="Z150" s="1987"/>
      <c r="AA150" s="1987"/>
      <c r="AB150" s="1987"/>
      <c r="AC150" s="1987"/>
      <c r="AD150" s="1987"/>
      <c r="AE150" s="1987"/>
      <c r="AF150" s="1987"/>
      <c r="AG150" s="1903" t="s">
        <v>586</v>
      </c>
      <c r="AH150" s="1935"/>
      <c r="AI150" s="1936"/>
      <c r="AJ150" s="1936"/>
      <c r="AK150" s="1936"/>
      <c r="AL150" s="1936"/>
      <c r="AM150" s="1936"/>
      <c r="AN150" s="1936"/>
      <c r="AO150" s="1937"/>
      <c r="AP150" s="1938"/>
      <c r="AQ150" s="1939"/>
      <c r="AR150" s="1939"/>
      <c r="AS150" s="1939"/>
      <c r="AT150" s="1939"/>
      <c r="AU150" s="1939"/>
      <c r="AV150" s="1939"/>
      <c r="AW150" s="1940"/>
      <c r="AX150" s="1976"/>
      <c r="AY150" s="1976"/>
      <c r="AZ150" s="1976"/>
      <c r="BA150" s="1976"/>
      <c r="BB150" s="1976"/>
      <c r="BC150" s="1976"/>
      <c r="BD150" s="1976"/>
      <c r="BE150" s="1976"/>
      <c r="BF150" s="1911" t="s">
        <v>1115</v>
      </c>
      <c r="BG150" s="1911"/>
      <c r="BH150" s="1911"/>
      <c r="BI150" s="1911"/>
      <c r="BJ150" s="1911"/>
      <c r="BK150" s="1911"/>
      <c r="BL150" s="1912"/>
      <c r="BM150" s="1913"/>
      <c r="BN150" s="1791"/>
    </row>
    <row r="151" spans="1:66" ht="24.75" customHeight="1">
      <c r="A151" s="1964" t="s">
        <v>587</v>
      </c>
      <c r="B151" s="1965"/>
      <c r="C151" s="1965"/>
      <c r="D151" s="1965"/>
      <c r="E151" s="1965"/>
      <c r="F151" s="1965"/>
      <c r="G151" s="1965"/>
      <c r="H151" s="1965"/>
      <c r="I151" s="1965"/>
      <c r="J151" s="1965"/>
      <c r="K151" s="1965"/>
      <c r="L151" s="1965"/>
      <c r="M151" s="1965"/>
      <c r="N151" s="1965"/>
      <c r="O151" s="1965"/>
      <c r="P151" s="1965"/>
      <c r="Q151" s="1965"/>
      <c r="R151" s="1965"/>
      <c r="S151" s="1965"/>
      <c r="T151" s="1965"/>
      <c r="U151" s="1965"/>
      <c r="V151" s="1965"/>
      <c r="W151" s="1965"/>
      <c r="X151" s="1965"/>
      <c r="Y151" s="1965"/>
      <c r="Z151" s="1965"/>
      <c r="AA151" s="1965"/>
      <c r="AB151" s="1965"/>
      <c r="AC151" s="1965"/>
      <c r="AD151" s="1965"/>
      <c r="AE151" s="1965"/>
      <c r="AF151" s="1966"/>
      <c r="AG151" s="1903" t="s">
        <v>588</v>
      </c>
      <c r="AH151" s="1935"/>
      <c r="AI151" s="1936"/>
      <c r="AJ151" s="1936"/>
      <c r="AK151" s="1936"/>
      <c r="AL151" s="1936"/>
      <c r="AM151" s="1936"/>
      <c r="AN151" s="1936"/>
      <c r="AO151" s="1937"/>
      <c r="AP151" s="1938"/>
      <c r="AQ151" s="1939"/>
      <c r="AR151" s="1939"/>
      <c r="AS151" s="1939"/>
      <c r="AT151" s="1939"/>
      <c r="AU151" s="1939"/>
      <c r="AV151" s="1939"/>
      <c r="AW151" s="1940"/>
      <c r="AX151" s="1976"/>
      <c r="AY151" s="1976"/>
      <c r="AZ151" s="1976"/>
      <c r="BA151" s="1976"/>
      <c r="BB151" s="1976"/>
      <c r="BC151" s="1976"/>
      <c r="BD151" s="1976"/>
      <c r="BE151" s="1976"/>
      <c r="BF151" s="1911" t="s">
        <v>1115</v>
      </c>
      <c r="BG151" s="1911"/>
      <c r="BH151" s="1911"/>
      <c r="BI151" s="1911"/>
      <c r="BJ151" s="1911"/>
      <c r="BK151" s="1911"/>
      <c r="BL151" s="1912"/>
      <c r="BM151" s="1913"/>
      <c r="BN151" s="1791"/>
    </row>
    <row r="152" spans="1:66" ht="27" customHeight="1">
      <c r="A152" s="1943" t="s">
        <v>589</v>
      </c>
      <c r="B152" s="1944"/>
      <c r="C152" s="1944"/>
      <c r="D152" s="1944"/>
      <c r="E152" s="1944"/>
      <c r="F152" s="1944"/>
      <c r="G152" s="1944"/>
      <c r="H152" s="1944"/>
      <c r="I152" s="1944"/>
      <c r="J152" s="1944"/>
      <c r="K152" s="1944"/>
      <c r="L152" s="1944"/>
      <c r="M152" s="1944"/>
      <c r="N152" s="1944"/>
      <c r="O152" s="1944"/>
      <c r="P152" s="1944"/>
      <c r="Q152" s="1944"/>
      <c r="R152" s="1944"/>
      <c r="S152" s="1944"/>
      <c r="T152" s="1944"/>
      <c r="U152" s="1944"/>
      <c r="V152" s="1944"/>
      <c r="W152" s="1944"/>
      <c r="X152" s="1944"/>
      <c r="Y152" s="1944"/>
      <c r="Z152" s="1944"/>
      <c r="AA152" s="1944"/>
      <c r="AB152" s="1988"/>
      <c r="AC152" s="1951" t="s">
        <v>590</v>
      </c>
      <c r="AD152" s="1989"/>
      <c r="AE152" s="1989"/>
      <c r="AF152" s="1990"/>
      <c r="AG152" s="1934" t="s">
        <v>591</v>
      </c>
      <c r="AH152" s="1935"/>
      <c r="AI152" s="1936"/>
      <c r="AJ152" s="1936"/>
      <c r="AK152" s="1936"/>
      <c r="AL152" s="1936"/>
      <c r="AM152" s="1936"/>
      <c r="AN152" s="1936"/>
      <c r="AO152" s="1937"/>
      <c r="AP152" s="1938"/>
      <c r="AQ152" s="1939"/>
      <c r="AR152" s="1939"/>
      <c r="AS152" s="1939"/>
      <c r="AT152" s="1939"/>
      <c r="AU152" s="1939"/>
      <c r="AV152" s="1939"/>
      <c r="AW152" s="1940"/>
      <c r="AX152" s="1976"/>
      <c r="AY152" s="1976"/>
      <c r="AZ152" s="1976"/>
      <c r="BA152" s="1976"/>
      <c r="BB152" s="1976"/>
      <c r="BC152" s="1976"/>
      <c r="BD152" s="1976"/>
      <c r="BE152" s="1976"/>
      <c r="BF152" s="1911" t="s">
        <v>1115</v>
      </c>
      <c r="BG152" s="1911"/>
      <c r="BH152" s="1911"/>
      <c r="BI152" s="1911"/>
      <c r="BJ152" s="1911"/>
      <c r="BK152" s="1911"/>
      <c r="BL152" s="1912"/>
      <c r="BM152" s="1913"/>
      <c r="BN152" s="1791"/>
    </row>
    <row r="153" spans="1:66" ht="18" customHeight="1">
      <c r="A153" s="1943" t="s">
        <v>592</v>
      </c>
      <c r="B153" s="1944"/>
      <c r="C153" s="1944"/>
      <c r="D153" s="1944"/>
      <c r="E153" s="1944"/>
      <c r="F153" s="1944"/>
      <c r="G153" s="1944"/>
      <c r="H153" s="1944"/>
      <c r="I153" s="1944"/>
      <c r="J153" s="1944"/>
      <c r="K153" s="1944"/>
      <c r="L153" s="1944"/>
      <c r="M153" s="1944"/>
      <c r="N153" s="1944"/>
      <c r="O153" s="1944"/>
      <c r="P153" s="1944"/>
      <c r="Q153" s="1944"/>
      <c r="R153" s="1944"/>
      <c r="S153" s="1944"/>
      <c r="T153" s="1944"/>
      <c r="U153" s="1944"/>
      <c r="V153" s="1944"/>
      <c r="W153" s="1944"/>
      <c r="X153" s="1944"/>
      <c r="Y153" s="1944"/>
      <c r="Z153" s="1944"/>
      <c r="AA153" s="1944"/>
      <c r="AB153" s="1988"/>
      <c r="AC153" s="1951" t="s">
        <v>593</v>
      </c>
      <c r="AD153" s="1989"/>
      <c r="AE153" s="1989"/>
      <c r="AF153" s="1990"/>
      <c r="AG153" s="1934" t="s">
        <v>594</v>
      </c>
      <c r="AH153" s="1935"/>
      <c r="AI153" s="1936"/>
      <c r="AJ153" s="1936"/>
      <c r="AK153" s="1936"/>
      <c r="AL153" s="1936"/>
      <c r="AM153" s="1936"/>
      <c r="AN153" s="1936"/>
      <c r="AO153" s="1937"/>
      <c r="AP153" s="1938"/>
      <c r="AQ153" s="1939"/>
      <c r="AR153" s="1939"/>
      <c r="AS153" s="1939"/>
      <c r="AT153" s="1939"/>
      <c r="AU153" s="1939"/>
      <c r="AV153" s="1939"/>
      <c r="AW153" s="1940"/>
      <c r="AX153" s="1976"/>
      <c r="AY153" s="1976"/>
      <c r="AZ153" s="1976"/>
      <c r="BA153" s="1976"/>
      <c r="BB153" s="1976"/>
      <c r="BC153" s="1976"/>
      <c r="BD153" s="1976"/>
      <c r="BE153" s="1976"/>
      <c r="BF153" s="1911" t="s">
        <v>1115</v>
      </c>
      <c r="BG153" s="1911"/>
      <c r="BH153" s="1911"/>
      <c r="BI153" s="1911"/>
      <c r="BJ153" s="1911"/>
      <c r="BK153" s="1911"/>
      <c r="BL153" s="1912"/>
      <c r="BM153" s="1913"/>
      <c r="BN153" s="1791"/>
    </row>
    <row r="154" spans="1:66" ht="18" customHeight="1">
      <c r="A154" s="1991" t="s">
        <v>595</v>
      </c>
      <c r="B154" s="1992"/>
      <c r="C154" s="1992"/>
      <c r="D154" s="1992"/>
      <c r="E154" s="1992"/>
      <c r="F154" s="1992"/>
      <c r="G154" s="1992"/>
      <c r="H154" s="1992"/>
      <c r="I154" s="1992"/>
      <c r="J154" s="1992"/>
      <c r="K154" s="1992"/>
      <c r="L154" s="1992"/>
      <c r="M154" s="1992"/>
      <c r="N154" s="1992"/>
      <c r="O154" s="1992"/>
      <c r="P154" s="1992"/>
      <c r="Q154" s="1992"/>
      <c r="R154" s="1992"/>
      <c r="S154" s="1992"/>
      <c r="T154" s="1992"/>
      <c r="U154" s="1992"/>
      <c r="V154" s="1992"/>
      <c r="W154" s="1992"/>
      <c r="X154" s="1992"/>
      <c r="Y154" s="1992"/>
      <c r="Z154" s="1992"/>
      <c r="AA154" s="1992"/>
      <c r="AB154" s="1992"/>
      <c r="AC154" s="1992"/>
      <c r="AD154" s="1992"/>
      <c r="AE154" s="1992"/>
      <c r="AF154" s="1992"/>
      <c r="AG154" s="1903" t="s">
        <v>596</v>
      </c>
      <c r="AH154" s="1935">
        <v>3000</v>
      </c>
      <c r="AI154" s="1936"/>
      <c r="AJ154" s="1936"/>
      <c r="AK154" s="1936"/>
      <c r="AL154" s="1936"/>
      <c r="AM154" s="1936"/>
      <c r="AN154" s="1936"/>
      <c r="AO154" s="1937"/>
      <c r="AP154" s="1938"/>
      <c r="AQ154" s="1939"/>
      <c r="AR154" s="1939"/>
      <c r="AS154" s="1939"/>
      <c r="AT154" s="1939"/>
      <c r="AU154" s="1939"/>
      <c r="AV154" s="1939"/>
      <c r="AW154" s="1940"/>
      <c r="AX154" s="1976"/>
      <c r="AY154" s="1976"/>
      <c r="AZ154" s="1976"/>
      <c r="BA154" s="1976"/>
      <c r="BB154" s="1976"/>
      <c r="BC154" s="1976"/>
      <c r="BD154" s="1976"/>
      <c r="BE154" s="1976"/>
      <c r="BF154" s="1911" t="s">
        <v>1115</v>
      </c>
      <c r="BG154" s="1911"/>
      <c r="BH154" s="1911"/>
      <c r="BI154" s="1911"/>
      <c r="BJ154" s="1911"/>
      <c r="BK154" s="1911"/>
      <c r="BL154" s="1912"/>
      <c r="BM154" s="1913"/>
      <c r="BN154" s="1791"/>
    </row>
    <row r="155" spans="1:66" ht="18" customHeight="1">
      <c r="A155" s="1993" t="s">
        <v>597</v>
      </c>
      <c r="B155" s="1994"/>
      <c r="C155" s="1994"/>
      <c r="D155" s="1994"/>
      <c r="E155" s="1994"/>
      <c r="F155" s="1994"/>
      <c r="G155" s="1994"/>
      <c r="H155" s="1994"/>
      <c r="I155" s="1994"/>
      <c r="J155" s="1994"/>
      <c r="K155" s="1994"/>
      <c r="L155" s="1994"/>
      <c r="M155" s="1994"/>
      <c r="N155" s="1994"/>
      <c r="O155" s="1994"/>
      <c r="P155" s="1994"/>
      <c r="Q155" s="1994"/>
      <c r="R155" s="1994"/>
      <c r="S155" s="1994"/>
      <c r="T155" s="1994"/>
      <c r="U155" s="1994"/>
      <c r="V155" s="1994"/>
      <c r="W155" s="1994"/>
      <c r="X155" s="1994"/>
      <c r="Y155" s="1994"/>
      <c r="Z155" s="1994"/>
      <c r="AA155" s="1994"/>
      <c r="AB155" s="1994"/>
      <c r="AC155" s="1994"/>
      <c r="AD155" s="1994"/>
      <c r="AE155" s="1994"/>
      <c r="AF155" s="1994"/>
      <c r="AG155" s="1903" t="s">
        <v>598</v>
      </c>
      <c r="AH155" s="1935"/>
      <c r="AI155" s="1936"/>
      <c r="AJ155" s="1936"/>
      <c r="AK155" s="1936"/>
      <c r="AL155" s="1936"/>
      <c r="AM155" s="1936"/>
      <c r="AN155" s="1936"/>
      <c r="AO155" s="1937"/>
      <c r="AP155" s="1938"/>
      <c r="AQ155" s="1939"/>
      <c r="AR155" s="1939"/>
      <c r="AS155" s="1939"/>
      <c r="AT155" s="1939"/>
      <c r="AU155" s="1939"/>
      <c r="AV155" s="1939"/>
      <c r="AW155" s="1940"/>
      <c r="AX155" s="1976"/>
      <c r="AY155" s="1976"/>
      <c r="AZ155" s="1976"/>
      <c r="BA155" s="1976"/>
      <c r="BB155" s="1976"/>
      <c r="BC155" s="1976"/>
      <c r="BD155" s="1976"/>
      <c r="BE155" s="1976"/>
      <c r="BF155" s="1911" t="s">
        <v>1115</v>
      </c>
      <c r="BG155" s="1911"/>
      <c r="BH155" s="1911"/>
      <c r="BI155" s="1911"/>
      <c r="BJ155" s="1911"/>
      <c r="BK155" s="1911"/>
      <c r="BL155" s="1912"/>
      <c r="BM155" s="1913"/>
      <c r="BN155" s="1791"/>
    </row>
    <row r="156" spans="1:66" ht="30" customHeight="1">
      <c r="A156" s="1953" t="s">
        <v>599</v>
      </c>
      <c r="B156" s="1954"/>
      <c r="C156" s="1954"/>
      <c r="D156" s="1954"/>
      <c r="E156" s="1954"/>
      <c r="F156" s="1954"/>
      <c r="G156" s="1954"/>
      <c r="H156" s="1954"/>
      <c r="I156" s="1954"/>
      <c r="J156" s="1954"/>
      <c r="K156" s="1954"/>
      <c r="L156" s="1954"/>
      <c r="M156" s="1954"/>
      <c r="N156" s="1954"/>
      <c r="O156" s="1954"/>
      <c r="P156" s="1954"/>
      <c r="Q156" s="1954"/>
      <c r="R156" s="1954"/>
      <c r="S156" s="1954"/>
      <c r="T156" s="1954"/>
      <c r="U156" s="1954"/>
      <c r="V156" s="1954"/>
      <c r="W156" s="1954"/>
      <c r="X156" s="1954"/>
      <c r="Y156" s="1954"/>
      <c r="Z156" s="1954"/>
      <c r="AA156" s="1954"/>
      <c r="AB156" s="1954"/>
      <c r="AC156" s="1954"/>
      <c r="AD156" s="1954"/>
      <c r="AE156" s="1954"/>
      <c r="AF156" s="1955"/>
      <c r="AG156" s="1903" t="s">
        <v>600</v>
      </c>
      <c r="AH156" s="1935"/>
      <c r="AI156" s="1936"/>
      <c r="AJ156" s="1936"/>
      <c r="AK156" s="1936"/>
      <c r="AL156" s="1936"/>
      <c r="AM156" s="1936"/>
      <c r="AN156" s="1936"/>
      <c r="AO156" s="1937"/>
      <c r="AP156" s="1938"/>
      <c r="AQ156" s="1939"/>
      <c r="AR156" s="1939"/>
      <c r="AS156" s="1939"/>
      <c r="AT156" s="1939"/>
      <c r="AU156" s="1939"/>
      <c r="AV156" s="1939"/>
      <c r="AW156" s="1940"/>
      <c r="AX156" s="1976"/>
      <c r="AY156" s="1976"/>
      <c r="AZ156" s="1976"/>
      <c r="BA156" s="1976"/>
      <c r="BB156" s="1976"/>
      <c r="BC156" s="1976"/>
      <c r="BD156" s="1976"/>
      <c r="BE156" s="1976"/>
      <c r="BF156" s="1911" t="s">
        <v>1115</v>
      </c>
      <c r="BG156" s="1911"/>
      <c r="BH156" s="1911"/>
      <c r="BI156" s="1911"/>
      <c r="BJ156" s="1911"/>
      <c r="BK156" s="1911"/>
      <c r="BL156" s="1912"/>
      <c r="BM156" s="1913"/>
      <c r="BN156" s="1791"/>
    </row>
    <row r="157" spans="1:66" ht="15" customHeight="1">
      <c r="A157" s="1953" t="s">
        <v>601</v>
      </c>
      <c r="B157" s="1954"/>
      <c r="C157" s="1954"/>
      <c r="D157" s="1954"/>
      <c r="E157" s="1954"/>
      <c r="F157" s="1954"/>
      <c r="G157" s="1954"/>
      <c r="H157" s="1954"/>
      <c r="I157" s="1954"/>
      <c r="J157" s="1954"/>
      <c r="K157" s="1954"/>
      <c r="L157" s="1954"/>
      <c r="M157" s="1954"/>
      <c r="N157" s="1954"/>
      <c r="O157" s="1954"/>
      <c r="P157" s="1954"/>
      <c r="Q157" s="1954"/>
      <c r="R157" s="1954"/>
      <c r="S157" s="1954"/>
      <c r="T157" s="1954"/>
      <c r="U157" s="1954"/>
      <c r="V157" s="1954"/>
      <c r="W157" s="1954"/>
      <c r="X157" s="1954"/>
      <c r="Y157" s="1954"/>
      <c r="Z157" s="1954"/>
      <c r="AA157" s="1954"/>
      <c r="AB157" s="1954"/>
      <c r="AC157" s="1954"/>
      <c r="AD157" s="1954"/>
      <c r="AE157" s="1954"/>
      <c r="AF157" s="1955"/>
      <c r="AG157" s="1903" t="s">
        <v>602</v>
      </c>
      <c r="AH157" s="1935"/>
      <c r="AI157" s="1936"/>
      <c r="AJ157" s="1936"/>
      <c r="AK157" s="1936"/>
      <c r="AL157" s="1936"/>
      <c r="AM157" s="1936"/>
      <c r="AN157" s="1936"/>
      <c r="AO157" s="1937"/>
      <c r="AP157" s="1938"/>
      <c r="AQ157" s="1939"/>
      <c r="AR157" s="1939"/>
      <c r="AS157" s="1939"/>
      <c r="AT157" s="1939"/>
      <c r="AU157" s="1939"/>
      <c r="AV157" s="1939"/>
      <c r="AW157" s="1940"/>
      <c r="AX157" s="1976"/>
      <c r="AY157" s="1976"/>
      <c r="AZ157" s="1976"/>
      <c r="BA157" s="1976"/>
      <c r="BB157" s="1976"/>
      <c r="BC157" s="1976"/>
      <c r="BD157" s="1976"/>
      <c r="BE157" s="1976"/>
      <c r="BF157" s="1911" t="s">
        <v>1115</v>
      </c>
      <c r="BG157" s="1911"/>
      <c r="BH157" s="1911"/>
      <c r="BI157" s="1911"/>
      <c r="BJ157" s="1911"/>
      <c r="BK157" s="1911"/>
      <c r="BL157" s="1912"/>
      <c r="BM157" s="1913"/>
      <c r="BN157" s="1791"/>
    </row>
    <row r="158" spans="1:66" ht="18" customHeight="1">
      <c r="A158" s="1901" t="s">
        <v>603</v>
      </c>
      <c r="B158" s="1902"/>
      <c r="C158" s="1902"/>
      <c r="D158" s="1902"/>
      <c r="E158" s="1902"/>
      <c r="F158" s="1902"/>
      <c r="G158" s="1902"/>
      <c r="H158" s="1902"/>
      <c r="I158" s="1902"/>
      <c r="J158" s="1902"/>
      <c r="K158" s="1902"/>
      <c r="L158" s="1902"/>
      <c r="M158" s="1902"/>
      <c r="N158" s="1902"/>
      <c r="O158" s="1902"/>
      <c r="P158" s="1902"/>
      <c r="Q158" s="1902"/>
      <c r="R158" s="1902"/>
      <c r="S158" s="1902"/>
      <c r="T158" s="1902"/>
      <c r="U158" s="1902"/>
      <c r="V158" s="1902"/>
      <c r="W158" s="1902"/>
      <c r="X158" s="1902"/>
      <c r="Y158" s="1902"/>
      <c r="Z158" s="1902"/>
      <c r="AA158" s="1902"/>
      <c r="AB158" s="1902"/>
      <c r="AC158" s="1902"/>
      <c r="AD158" s="1902"/>
      <c r="AE158" s="1902"/>
      <c r="AF158" s="1902"/>
      <c r="AG158" s="1903" t="s">
        <v>604</v>
      </c>
      <c r="AH158" s="1935"/>
      <c r="AI158" s="1936"/>
      <c r="AJ158" s="1936"/>
      <c r="AK158" s="1936"/>
      <c r="AL158" s="1936"/>
      <c r="AM158" s="1936"/>
      <c r="AN158" s="1936"/>
      <c r="AO158" s="1937"/>
      <c r="AP158" s="1938"/>
      <c r="AQ158" s="1939"/>
      <c r="AR158" s="1939"/>
      <c r="AS158" s="1939"/>
      <c r="AT158" s="1939"/>
      <c r="AU158" s="1939"/>
      <c r="AV158" s="1939"/>
      <c r="AW158" s="1940"/>
      <c r="AX158" s="1976"/>
      <c r="AY158" s="1976"/>
      <c r="AZ158" s="1976"/>
      <c r="BA158" s="1976"/>
      <c r="BB158" s="1976"/>
      <c r="BC158" s="1976"/>
      <c r="BD158" s="1976"/>
      <c r="BE158" s="1976"/>
      <c r="BF158" s="1911" t="s">
        <v>1115</v>
      </c>
      <c r="BG158" s="1911"/>
      <c r="BH158" s="1911"/>
      <c r="BI158" s="1911"/>
      <c r="BJ158" s="1911"/>
      <c r="BK158" s="1911"/>
      <c r="BL158" s="1912"/>
      <c r="BM158" s="1913"/>
      <c r="BN158" s="1791"/>
    </row>
    <row r="159" spans="1:66" ht="18" customHeight="1">
      <c r="A159" s="1901" t="s">
        <v>605</v>
      </c>
      <c r="B159" s="1902"/>
      <c r="C159" s="1902"/>
      <c r="D159" s="1902"/>
      <c r="E159" s="1902"/>
      <c r="F159" s="1902"/>
      <c r="G159" s="1902"/>
      <c r="H159" s="1902"/>
      <c r="I159" s="1902"/>
      <c r="J159" s="1902"/>
      <c r="K159" s="1902"/>
      <c r="L159" s="1902"/>
      <c r="M159" s="1902"/>
      <c r="N159" s="1902"/>
      <c r="O159" s="1902"/>
      <c r="P159" s="1902"/>
      <c r="Q159" s="1902"/>
      <c r="R159" s="1902"/>
      <c r="S159" s="1902"/>
      <c r="T159" s="1902"/>
      <c r="U159" s="1902"/>
      <c r="V159" s="1902"/>
      <c r="W159" s="1902"/>
      <c r="X159" s="1902"/>
      <c r="Y159" s="1902"/>
      <c r="Z159" s="1902"/>
      <c r="AA159" s="1902"/>
      <c r="AB159" s="1902"/>
      <c r="AC159" s="1902"/>
      <c r="AD159" s="1902"/>
      <c r="AE159" s="1902"/>
      <c r="AF159" s="1902"/>
      <c r="AG159" s="1903" t="s">
        <v>606</v>
      </c>
      <c r="AH159" s="1935"/>
      <c r="AI159" s="1936"/>
      <c r="AJ159" s="1936"/>
      <c r="AK159" s="1936"/>
      <c r="AL159" s="1936"/>
      <c r="AM159" s="1936"/>
      <c r="AN159" s="1936"/>
      <c r="AO159" s="1937"/>
      <c r="AP159" s="1938"/>
      <c r="AQ159" s="1939"/>
      <c r="AR159" s="1939"/>
      <c r="AS159" s="1939"/>
      <c r="AT159" s="1939"/>
      <c r="AU159" s="1939"/>
      <c r="AV159" s="1939"/>
      <c r="AW159" s="1940"/>
      <c r="AX159" s="1976"/>
      <c r="AY159" s="1976"/>
      <c r="AZ159" s="1976"/>
      <c r="BA159" s="1976"/>
      <c r="BB159" s="1976"/>
      <c r="BC159" s="1976"/>
      <c r="BD159" s="1976"/>
      <c r="BE159" s="1976"/>
      <c r="BF159" s="1911" t="s">
        <v>1115</v>
      </c>
      <c r="BG159" s="1911"/>
      <c r="BH159" s="1911"/>
      <c r="BI159" s="1911"/>
      <c r="BJ159" s="1911"/>
      <c r="BK159" s="1911"/>
      <c r="BL159" s="1912"/>
      <c r="BM159" s="1913"/>
      <c r="BN159" s="1791"/>
    </row>
    <row r="160" spans="1:66" ht="18" customHeight="1">
      <c r="A160" s="1901" t="s">
        <v>607</v>
      </c>
      <c r="B160" s="1902"/>
      <c r="C160" s="1902"/>
      <c r="D160" s="1902"/>
      <c r="E160" s="1902"/>
      <c r="F160" s="1902"/>
      <c r="G160" s="1902"/>
      <c r="H160" s="1902"/>
      <c r="I160" s="1902"/>
      <c r="J160" s="1902"/>
      <c r="K160" s="1902"/>
      <c r="L160" s="1902"/>
      <c r="M160" s="1902"/>
      <c r="N160" s="1902"/>
      <c r="O160" s="1902"/>
      <c r="P160" s="1902"/>
      <c r="Q160" s="1902"/>
      <c r="R160" s="1902"/>
      <c r="S160" s="1902"/>
      <c r="T160" s="1902"/>
      <c r="U160" s="1902"/>
      <c r="V160" s="1902"/>
      <c r="W160" s="1902"/>
      <c r="X160" s="1902"/>
      <c r="Y160" s="1902"/>
      <c r="Z160" s="1902"/>
      <c r="AA160" s="1902"/>
      <c r="AB160" s="1902"/>
      <c r="AC160" s="1902"/>
      <c r="AD160" s="1902"/>
      <c r="AE160" s="1902"/>
      <c r="AF160" s="1902"/>
      <c r="AG160" s="1903" t="s">
        <v>608</v>
      </c>
      <c r="AH160" s="1935">
        <v>95000</v>
      </c>
      <c r="AI160" s="1936"/>
      <c r="AJ160" s="1936"/>
      <c r="AK160" s="1936"/>
      <c r="AL160" s="1936"/>
      <c r="AM160" s="1936"/>
      <c r="AN160" s="1936"/>
      <c r="AO160" s="1937"/>
      <c r="AP160" s="1938"/>
      <c r="AQ160" s="1939"/>
      <c r="AR160" s="1939"/>
      <c r="AS160" s="1939"/>
      <c r="AT160" s="1939"/>
      <c r="AU160" s="1939"/>
      <c r="AV160" s="1939"/>
      <c r="AW160" s="1940"/>
      <c r="AX160" s="1976"/>
      <c r="AY160" s="1976"/>
      <c r="AZ160" s="1976"/>
      <c r="BA160" s="1976"/>
      <c r="BB160" s="1976"/>
      <c r="BC160" s="1976"/>
      <c r="BD160" s="1976"/>
      <c r="BE160" s="1976"/>
      <c r="BF160" s="1911" t="s">
        <v>1115</v>
      </c>
      <c r="BG160" s="1911"/>
      <c r="BH160" s="1911"/>
      <c r="BI160" s="1911"/>
      <c r="BJ160" s="1911"/>
      <c r="BK160" s="1911"/>
      <c r="BL160" s="1912"/>
      <c r="BM160" s="1913"/>
      <c r="BN160" s="1791"/>
    </row>
    <row r="161" spans="1:66" ht="18" customHeight="1">
      <c r="A161" s="1901" t="s">
        <v>609</v>
      </c>
      <c r="B161" s="1902"/>
      <c r="C161" s="1902"/>
      <c r="D161" s="1902"/>
      <c r="E161" s="1902"/>
      <c r="F161" s="1902"/>
      <c r="G161" s="1902"/>
      <c r="H161" s="1902"/>
      <c r="I161" s="1902"/>
      <c r="J161" s="1902"/>
      <c r="K161" s="1902"/>
      <c r="L161" s="1902"/>
      <c r="M161" s="1902"/>
      <c r="N161" s="1902"/>
      <c r="O161" s="1902"/>
      <c r="P161" s="1902"/>
      <c r="Q161" s="1902"/>
      <c r="R161" s="1902"/>
      <c r="S161" s="1902"/>
      <c r="T161" s="1902"/>
      <c r="U161" s="1902"/>
      <c r="V161" s="1902"/>
      <c r="W161" s="1902"/>
      <c r="X161" s="1902"/>
      <c r="Y161" s="1902"/>
      <c r="Z161" s="1902"/>
      <c r="AA161" s="1902"/>
      <c r="AB161" s="1902"/>
      <c r="AC161" s="1902"/>
      <c r="AD161" s="1902"/>
      <c r="AE161" s="1902"/>
      <c r="AF161" s="1902"/>
      <c r="AG161" s="1903" t="s">
        <v>610</v>
      </c>
      <c r="AH161" s="1935"/>
      <c r="AI161" s="1936"/>
      <c r="AJ161" s="1936"/>
      <c r="AK161" s="1936"/>
      <c r="AL161" s="1936"/>
      <c r="AM161" s="1936"/>
      <c r="AN161" s="1936"/>
      <c r="AO161" s="1937"/>
      <c r="AP161" s="1938"/>
      <c r="AQ161" s="1939"/>
      <c r="AR161" s="1939"/>
      <c r="AS161" s="1939"/>
      <c r="AT161" s="1939"/>
      <c r="AU161" s="1939"/>
      <c r="AV161" s="1939"/>
      <c r="AW161" s="1940"/>
      <c r="AX161" s="1976"/>
      <c r="AY161" s="1976"/>
      <c r="AZ161" s="1976"/>
      <c r="BA161" s="1976"/>
      <c r="BB161" s="1976"/>
      <c r="BC161" s="1976"/>
      <c r="BD161" s="1976"/>
      <c r="BE161" s="1976"/>
      <c r="BF161" s="1911" t="s">
        <v>1115</v>
      </c>
      <c r="BG161" s="1911"/>
      <c r="BH161" s="1911"/>
      <c r="BI161" s="1911"/>
      <c r="BJ161" s="1911"/>
      <c r="BK161" s="1911"/>
      <c r="BL161" s="1912"/>
      <c r="BM161" s="1913"/>
      <c r="BN161" s="1791"/>
    </row>
    <row r="162" spans="1:66" ht="18" customHeight="1">
      <c r="A162" s="1901" t="s">
        <v>611</v>
      </c>
      <c r="B162" s="1902"/>
      <c r="C162" s="1902"/>
      <c r="D162" s="1902"/>
      <c r="E162" s="1902"/>
      <c r="F162" s="1902"/>
      <c r="G162" s="1902"/>
      <c r="H162" s="1902"/>
      <c r="I162" s="1902"/>
      <c r="J162" s="1902"/>
      <c r="K162" s="1902"/>
      <c r="L162" s="1902"/>
      <c r="M162" s="1902"/>
      <c r="N162" s="1902"/>
      <c r="O162" s="1902"/>
      <c r="P162" s="1902"/>
      <c r="Q162" s="1902"/>
      <c r="R162" s="1902"/>
      <c r="S162" s="1902"/>
      <c r="T162" s="1902"/>
      <c r="U162" s="1902"/>
      <c r="V162" s="1902"/>
      <c r="W162" s="1902"/>
      <c r="X162" s="1902"/>
      <c r="Y162" s="1902"/>
      <c r="Z162" s="1902"/>
      <c r="AA162" s="1902"/>
      <c r="AB162" s="1902"/>
      <c r="AC162" s="1902"/>
      <c r="AD162" s="1902"/>
      <c r="AE162" s="1902"/>
      <c r="AF162" s="1902"/>
      <c r="AG162" s="1903" t="s">
        <v>612</v>
      </c>
      <c r="AH162" s="1935"/>
      <c r="AI162" s="1936"/>
      <c r="AJ162" s="1936"/>
      <c r="AK162" s="1936"/>
      <c r="AL162" s="1936"/>
      <c r="AM162" s="1936"/>
      <c r="AN162" s="1936"/>
      <c r="AO162" s="1937"/>
      <c r="AP162" s="1938"/>
      <c r="AQ162" s="1939"/>
      <c r="AR162" s="1939"/>
      <c r="AS162" s="1939"/>
      <c r="AT162" s="1939"/>
      <c r="AU162" s="1939"/>
      <c r="AV162" s="1939"/>
      <c r="AW162" s="1940"/>
      <c r="AX162" s="1976"/>
      <c r="AY162" s="1976"/>
      <c r="AZ162" s="1976"/>
      <c r="BA162" s="1976"/>
      <c r="BB162" s="1976"/>
      <c r="BC162" s="1976"/>
      <c r="BD162" s="1976"/>
      <c r="BE162" s="1976"/>
      <c r="BF162" s="1911" t="s">
        <v>1115</v>
      </c>
      <c r="BG162" s="1911"/>
      <c r="BH162" s="1911"/>
      <c r="BI162" s="1911"/>
      <c r="BJ162" s="1911"/>
      <c r="BK162" s="1911"/>
      <c r="BL162" s="1912"/>
      <c r="BM162" s="1913"/>
      <c r="BN162" s="1791"/>
    </row>
    <row r="163" spans="1:66" ht="18" customHeight="1">
      <c r="A163" s="1943" t="s">
        <v>613</v>
      </c>
      <c r="B163" s="1944"/>
      <c r="C163" s="1944"/>
      <c r="D163" s="1944"/>
      <c r="E163" s="1944"/>
      <c r="F163" s="1944"/>
      <c r="G163" s="1944"/>
      <c r="H163" s="1944"/>
      <c r="I163" s="1944"/>
      <c r="J163" s="1944"/>
      <c r="K163" s="1944"/>
      <c r="L163" s="1944"/>
      <c r="M163" s="1944"/>
      <c r="N163" s="1944"/>
      <c r="O163" s="1944"/>
      <c r="P163" s="1944"/>
      <c r="Q163" s="1944"/>
      <c r="R163" s="1944"/>
      <c r="S163" s="1944"/>
      <c r="T163" s="1944"/>
      <c r="U163" s="1944"/>
      <c r="V163" s="1944"/>
      <c r="W163" s="1944"/>
      <c r="X163" s="1944"/>
      <c r="Y163" s="1944"/>
      <c r="Z163" s="1944"/>
      <c r="AA163" s="1944"/>
      <c r="AB163" s="1988"/>
      <c r="AC163" s="1951" t="s">
        <v>614</v>
      </c>
      <c r="AD163" s="1989"/>
      <c r="AE163" s="1989"/>
      <c r="AF163" s="1990"/>
      <c r="AG163" s="1934" t="s">
        <v>615</v>
      </c>
      <c r="AH163" s="1935">
        <f>SUM(AH154:AO162)</f>
        <v>98000</v>
      </c>
      <c r="AI163" s="1936"/>
      <c r="AJ163" s="1936"/>
      <c r="AK163" s="1936"/>
      <c r="AL163" s="1936"/>
      <c r="AM163" s="1936"/>
      <c r="AN163" s="1936"/>
      <c r="AO163" s="1937"/>
      <c r="AP163" s="1938"/>
      <c r="AQ163" s="1939"/>
      <c r="AR163" s="1939"/>
      <c r="AS163" s="1939"/>
      <c r="AT163" s="1939"/>
      <c r="AU163" s="1939"/>
      <c r="AV163" s="1939"/>
      <c r="AW163" s="1940"/>
      <c r="AX163" s="1976"/>
      <c r="AY163" s="1976"/>
      <c r="AZ163" s="1976"/>
      <c r="BA163" s="1976"/>
      <c r="BB163" s="1976"/>
      <c r="BC163" s="1976"/>
      <c r="BD163" s="1976"/>
      <c r="BE163" s="1976"/>
      <c r="BF163" s="1911" t="s">
        <v>1115</v>
      </c>
      <c r="BG163" s="1911"/>
      <c r="BH163" s="1911"/>
      <c r="BI163" s="1911"/>
      <c r="BJ163" s="1911"/>
      <c r="BK163" s="1911"/>
      <c r="BL163" s="1912"/>
      <c r="BM163" s="1913"/>
      <c r="BN163" s="1791"/>
    </row>
    <row r="164" spans="1:66" ht="18" customHeight="1">
      <c r="A164" s="1995" t="s">
        <v>616</v>
      </c>
      <c r="B164" s="1996"/>
      <c r="C164" s="1996"/>
      <c r="D164" s="1996"/>
      <c r="E164" s="1996"/>
      <c r="F164" s="1996"/>
      <c r="G164" s="1996"/>
      <c r="H164" s="1996"/>
      <c r="I164" s="1996"/>
      <c r="J164" s="1996"/>
      <c r="K164" s="1996"/>
      <c r="L164" s="1996"/>
      <c r="M164" s="1996"/>
      <c r="N164" s="1996"/>
      <c r="O164" s="1996"/>
      <c r="P164" s="1996"/>
      <c r="Q164" s="1996"/>
      <c r="R164" s="1996"/>
      <c r="S164" s="1996"/>
      <c r="T164" s="1996"/>
      <c r="U164" s="1996"/>
      <c r="V164" s="1996"/>
      <c r="W164" s="1996"/>
      <c r="X164" s="1996"/>
      <c r="Y164" s="1996"/>
      <c r="Z164" s="1996"/>
      <c r="AA164" s="1996"/>
      <c r="AB164" s="1996"/>
      <c r="AC164" s="1996"/>
      <c r="AD164" s="1996"/>
      <c r="AE164" s="1996"/>
      <c r="AF164" s="1997"/>
      <c r="AG164" s="1903" t="s">
        <v>617</v>
      </c>
      <c r="AH164" s="1935"/>
      <c r="AI164" s="1936"/>
      <c r="AJ164" s="1936"/>
      <c r="AK164" s="1936"/>
      <c r="AL164" s="1936"/>
      <c r="AM164" s="1936"/>
      <c r="AN164" s="1936"/>
      <c r="AO164" s="1937"/>
      <c r="AP164" s="1938"/>
      <c r="AQ164" s="1939"/>
      <c r="AR164" s="1939"/>
      <c r="AS164" s="1939"/>
      <c r="AT164" s="1939"/>
      <c r="AU164" s="1939"/>
      <c r="AV164" s="1939"/>
      <c r="AW164" s="1940"/>
      <c r="AX164" s="1976"/>
      <c r="AY164" s="1976"/>
      <c r="AZ164" s="1976"/>
      <c r="BA164" s="1976"/>
      <c r="BB164" s="1976"/>
      <c r="BC164" s="1976"/>
      <c r="BD164" s="1976"/>
      <c r="BE164" s="1976"/>
      <c r="BF164" s="1911" t="s">
        <v>1115</v>
      </c>
      <c r="BG164" s="1911"/>
      <c r="BH164" s="1911"/>
      <c r="BI164" s="1911"/>
      <c r="BJ164" s="1911"/>
      <c r="BK164" s="1911"/>
      <c r="BL164" s="1912"/>
      <c r="BM164" s="1913"/>
      <c r="BN164" s="1791"/>
    </row>
    <row r="165" spans="1:66" ht="18" customHeight="1">
      <c r="A165" s="1998" t="s">
        <v>618</v>
      </c>
      <c r="B165" s="1999"/>
      <c r="C165" s="1999"/>
      <c r="D165" s="1999"/>
      <c r="E165" s="1999"/>
      <c r="F165" s="1999"/>
      <c r="G165" s="1999"/>
      <c r="H165" s="1999"/>
      <c r="I165" s="1999"/>
      <c r="J165" s="1999"/>
      <c r="K165" s="1999"/>
      <c r="L165" s="1999"/>
      <c r="M165" s="1999"/>
      <c r="N165" s="1999"/>
      <c r="O165" s="1999"/>
      <c r="P165" s="1999"/>
      <c r="Q165" s="1999"/>
      <c r="R165" s="1999"/>
      <c r="S165" s="1999"/>
      <c r="T165" s="1999"/>
      <c r="U165" s="1999"/>
      <c r="V165" s="1999"/>
      <c r="W165" s="1999"/>
      <c r="X165" s="1999"/>
      <c r="Y165" s="2000" t="s">
        <v>619</v>
      </c>
      <c r="Z165" s="2000"/>
      <c r="AA165" s="2000"/>
      <c r="AB165" s="2000"/>
      <c r="AC165" s="2000"/>
      <c r="AD165" s="2000"/>
      <c r="AE165" s="2000"/>
      <c r="AF165" s="2001"/>
      <c r="AG165" s="1934" t="s">
        <v>620</v>
      </c>
      <c r="AH165" s="1904">
        <f>SUM(AH163:AO164)</f>
        <v>98000</v>
      </c>
      <c r="AI165" s="1905"/>
      <c r="AJ165" s="1905"/>
      <c r="AK165" s="1905"/>
      <c r="AL165" s="1905"/>
      <c r="AM165" s="1905"/>
      <c r="AN165" s="1905"/>
      <c r="AO165" s="1906"/>
      <c r="AP165" s="1907"/>
      <c r="AQ165" s="1908"/>
      <c r="AR165" s="1908"/>
      <c r="AS165" s="1908"/>
      <c r="AT165" s="1908"/>
      <c r="AU165" s="1908"/>
      <c r="AV165" s="1908"/>
      <c r="AW165" s="1909"/>
      <c r="AX165" s="1976"/>
      <c r="AY165" s="1976"/>
      <c r="AZ165" s="1976"/>
      <c r="BA165" s="1976"/>
      <c r="BB165" s="1976"/>
      <c r="BC165" s="1976"/>
      <c r="BD165" s="1976"/>
      <c r="BE165" s="1976"/>
      <c r="BF165" s="1911" t="s">
        <v>1115</v>
      </c>
      <c r="BG165" s="1911"/>
      <c r="BH165" s="1911"/>
      <c r="BI165" s="1911"/>
      <c r="BJ165" s="1911"/>
      <c r="BK165" s="1911"/>
      <c r="BL165" s="1912"/>
      <c r="BM165" s="1913"/>
      <c r="BN165" s="1791"/>
    </row>
    <row r="166" spans="1:66" ht="18" customHeight="1">
      <c r="A166" s="2002" t="s">
        <v>621</v>
      </c>
      <c r="B166" s="2003"/>
      <c r="C166" s="2003"/>
      <c r="D166" s="2003"/>
      <c r="E166" s="2003"/>
      <c r="F166" s="2003"/>
      <c r="G166" s="2003"/>
      <c r="H166" s="2003"/>
      <c r="I166" s="2003"/>
      <c r="J166" s="2003"/>
      <c r="K166" s="2003"/>
      <c r="L166" s="2003"/>
      <c r="M166" s="2003"/>
      <c r="N166" s="2003"/>
      <c r="O166" s="2003"/>
      <c r="P166" s="2003"/>
      <c r="Q166" s="2003"/>
      <c r="R166" s="2003"/>
      <c r="S166" s="2003"/>
      <c r="T166" s="2003"/>
      <c r="U166" s="2003"/>
      <c r="V166" s="2003"/>
      <c r="W166" s="2003"/>
      <c r="X166" s="2003"/>
      <c r="Y166" s="2004"/>
      <c r="Z166" s="2004"/>
      <c r="AA166" s="2004"/>
      <c r="AB166" s="2004"/>
      <c r="AC166" s="2004"/>
      <c r="AD166" s="2004"/>
      <c r="AE166" s="2004"/>
      <c r="AF166" s="2005"/>
      <c r="AG166" s="1903" t="s">
        <v>622</v>
      </c>
      <c r="AH166" s="1904"/>
      <c r="AI166" s="1905"/>
      <c r="AJ166" s="1905"/>
      <c r="AK166" s="1905"/>
      <c r="AL166" s="1905"/>
      <c r="AM166" s="1905"/>
      <c r="AN166" s="1905"/>
      <c r="AO166" s="1906"/>
      <c r="AP166" s="1907"/>
      <c r="AQ166" s="1908"/>
      <c r="AR166" s="1908"/>
      <c r="AS166" s="1908"/>
      <c r="AT166" s="1908"/>
      <c r="AU166" s="1908"/>
      <c r="AV166" s="1908"/>
      <c r="AW166" s="1909"/>
      <c r="AX166" s="1976"/>
      <c r="AY166" s="1976"/>
      <c r="AZ166" s="1976"/>
      <c r="BA166" s="1976"/>
      <c r="BB166" s="1976"/>
      <c r="BC166" s="1976"/>
      <c r="BD166" s="1976"/>
      <c r="BE166" s="1976"/>
      <c r="BF166" s="1911" t="s">
        <v>1115</v>
      </c>
      <c r="BG166" s="1911"/>
      <c r="BH166" s="1911"/>
      <c r="BI166" s="1911"/>
      <c r="BJ166" s="1911"/>
      <c r="BK166" s="1911"/>
      <c r="BL166" s="1912"/>
      <c r="BM166" s="1913"/>
      <c r="BN166" s="1791"/>
    </row>
    <row r="167" spans="1:66" ht="18" customHeight="1">
      <c r="A167" s="2002" t="s">
        <v>623</v>
      </c>
      <c r="B167" s="2003"/>
      <c r="C167" s="2003"/>
      <c r="D167" s="2003"/>
      <c r="E167" s="2003"/>
      <c r="F167" s="2003"/>
      <c r="G167" s="2003"/>
      <c r="H167" s="2003"/>
      <c r="I167" s="2003"/>
      <c r="J167" s="2003"/>
      <c r="K167" s="2003"/>
      <c r="L167" s="2003"/>
      <c r="M167" s="2003"/>
      <c r="N167" s="2003"/>
      <c r="O167" s="2003"/>
      <c r="P167" s="2003"/>
      <c r="Q167" s="2003"/>
      <c r="R167" s="2003"/>
      <c r="S167" s="2003"/>
      <c r="T167" s="2003"/>
      <c r="U167" s="2003"/>
      <c r="V167" s="2003"/>
      <c r="W167" s="2003"/>
      <c r="X167" s="2003"/>
      <c r="Y167" s="2004"/>
      <c r="Z167" s="2004"/>
      <c r="AA167" s="2004"/>
      <c r="AB167" s="2004"/>
      <c r="AC167" s="2004"/>
      <c r="AD167" s="2004"/>
      <c r="AE167" s="2004"/>
      <c r="AF167" s="2005"/>
      <c r="AG167" s="1903" t="s">
        <v>624</v>
      </c>
      <c r="AH167" s="1904"/>
      <c r="AI167" s="1905"/>
      <c r="AJ167" s="1905"/>
      <c r="AK167" s="1905"/>
      <c r="AL167" s="1905"/>
      <c r="AM167" s="1905"/>
      <c r="AN167" s="1905"/>
      <c r="AO167" s="1906"/>
      <c r="AP167" s="1907"/>
      <c r="AQ167" s="1908"/>
      <c r="AR167" s="1908"/>
      <c r="AS167" s="1908"/>
      <c r="AT167" s="1908"/>
      <c r="AU167" s="1908"/>
      <c r="AV167" s="1908"/>
      <c r="AW167" s="1909"/>
      <c r="AX167" s="1976"/>
      <c r="AY167" s="1976"/>
      <c r="AZ167" s="1976"/>
      <c r="BA167" s="1976"/>
      <c r="BB167" s="1976"/>
      <c r="BC167" s="1976"/>
      <c r="BD167" s="1976"/>
      <c r="BE167" s="1976"/>
      <c r="BF167" s="1911" t="s">
        <v>1115</v>
      </c>
      <c r="BG167" s="1911"/>
      <c r="BH167" s="1911"/>
      <c r="BI167" s="1911"/>
      <c r="BJ167" s="1911"/>
      <c r="BK167" s="1911"/>
      <c r="BL167" s="1912"/>
      <c r="BM167" s="1913"/>
      <c r="BN167" s="1791"/>
    </row>
    <row r="168" spans="1:66" ht="18" customHeight="1">
      <c r="A168" s="1964" t="s">
        <v>625</v>
      </c>
      <c r="B168" s="1965"/>
      <c r="C168" s="1965"/>
      <c r="D168" s="1965"/>
      <c r="E168" s="1965"/>
      <c r="F168" s="1965"/>
      <c r="G168" s="1965"/>
      <c r="H168" s="1965"/>
      <c r="I168" s="1965"/>
      <c r="J168" s="1965"/>
      <c r="K168" s="1965"/>
      <c r="L168" s="1965"/>
      <c r="M168" s="1965"/>
      <c r="N168" s="1965"/>
      <c r="O168" s="1965"/>
      <c r="P168" s="1965"/>
      <c r="Q168" s="1965"/>
      <c r="R168" s="1965"/>
      <c r="S168" s="1965"/>
      <c r="T168" s="1965"/>
      <c r="U168" s="1965"/>
      <c r="V168" s="1965"/>
      <c r="W168" s="1965"/>
      <c r="X168" s="1965"/>
      <c r="Y168" s="1965"/>
      <c r="Z168" s="1965"/>
      <c r="AA168" s="1965"/>
      <c r="AB168" s="1965"/>
      <c r="AC168" s="1965"/>
      <c r="AD168" s="1965"/>
      <c r="AE168" s="1965"/>
      <c r="AF168" s="1966"/>
      <c r="AG168" s="1903" t="s">
        <v>626</v>
      </c>
      <c r="AH168" s="1904"/>
      <c r="AI168" s="1905"/>
      <c r="AJ168" s="1905"/>
      <c r="AK168" s="1905"/>
      <c r="AL168" s="1905"/>
      <c r="AM168" s="1905"/>
      <c r="AN168" s="1905"/>
      <c r="AO168" s="1906"/>
      <c r="AP168" s="1907"/>
      <c r="AQ168" s="1908"/>
      <c r="AR168" s="1908"/>
      <c r="AS168" s="1908"/>
      <c r="AT168" s="1908"/>
      <c r="AU168" s="1908"/>
      <c r="AV168" s="1908"/>
      <c r="AW168" s="1909"/>
      <c r="AX168" s="1976"/>
      <c r="AY168" s="1976"/>
      <c r="AZ168" s="1976"/>
      <c r="BA168" s="1976"/>
      <c r="BB168" s="1976"/>
      <c r="BC168" s="1976"/>
      <c r="BD168" s="1976"/>
      <c r="BE168" s="1976"/>
      <c r="BF168" s="1911" t="s">
        <v>1115</v>
      </c>
      <c r="BG168" s="1911"/>
      <c r="BH168" s="1911"/>
      <c r="BI168" s="1911"/>
      <c r="BJ168" s="1911"/>
      <c r="BK168" s="1911"/>
      <c r="BL168" s="1912"/>
      <c r="BM168" s="1913"/>
      <c r="BN168" s="1791"/>
    </row>
    <row r="169" spans="1:66" ht="18" customHeight="1">
      <c r="A169" s="1964" t="s">
        <v>627</v>
      </c>
      <c r="B169" s="1965"/>
      <c r="C169" s="1965"/>
      <c r="D169" s="1965"/>
      <c r="E169" s="1965"/>
      <c r="F169" s="1965"/>
      <c r="G169" s="1965"/>
      <c r="H169" s="1965"/>
      <c r="I169" s="1965"/>
      <c r="J169" s="1965"/>
      <c r="K169" s="1965"/>
      <c r="L169" s="1965"/>
      <c r="M169" s="1965"/>
      <c r="N169" s="1965"/>
      <c r="O169" s="1965"/>
      <c r="P169" s="1965"/>
      <c r="Q169" s="1965"/>
      <c r="R169" s="1965"/>
      <c r="S169" s="1965"/>
      <c r="T169" s="1965"/>
      <c r="U169" s="1965"/>
      <c r="V169" s="1965"/>
      <c r="W169" s="1965"/>
      <c r="X169" s="1965"/>
      <c r="Y169" s="1965"/>
      <c r="Z169" s="1965"/>
      <c r="AA169" s="1965"/>
      <c r="AB169" s="1965"/>
      <c r="AC169" s="1965"/>
      <c r="AD169" s="1965"/>
      <c r="AE169" s="1965"/>
      <c r="AF169" s="1966"/>
      <c r="AG169" s="1903" t="s">
        <v>628</v>
      </c>
      <c r="AH169" s="1904"/>
      <c r="AI169" s="1905"/>
      <c r="AJ169" s="1905"/>
      <c r="AK169" s="1905"/>
      <c r="AL169" s="1905"/>
      <c r="AM169" s="1905"/>
      <c r="AN169" s="1905"/>
      <c r="AO169" s="1906"/>
      <c r="AP169" s="1907"/>
      <c r="AQ169" s="1908"/>
      <c r="AR169" s="1908"/>
      <c r="AS169" s="1908"/>
      <c r="AT169" s="1908"/>
      <c r="AU169" s="1908"/>
      <c r="AV169" s="1908"/>
      <c r="AW169" s="1909"/>
      <c r="AX169" s="1976"/>
      <c r="AY169" s="1976"/>
      <c r="AZ169" s="1976"/>
      <c r="BA169" s="1976"/>
      <c r="BB169" s="1976"/>
      <c r="BC169" s="1976"/>
      <c r="BD169" s="1976"/>
      <c r="BE169" s="1976"/>
      <c r="BF169" s="1911" t="s">
        <v>1115</v>
      </c>
      <c r="BG169" s="1911"/>
      <c r="BH169" s="1911"/>
      <c r="BI169" s="1911"/>
      <c r="BJ169" s="1911"/>
      <c r="BK169" s="1911"/>
      <c r="BL169" s="1912"/>
      <c r="BM169" s="1913"/>
      <c r="BN169" s="1791"/>
    </row>
    <row r="170" spans="1:66" ht="18" customHeight="1">
      <c r="A170" s="1964" t="s">
        <v>629</v>
      </c>
      <c r="B170" s="1965"/>
      <c r="C170" s="1965"/>
      <c r="D170" s="1965"/>
      <c r="E170" s="1965"/>
      <c r="F170" s="1965"/>
      <c r="G170" s="1965"/>
      <c r="H170" s="1965"/>
      <c r="I170" s="1965"/>
      <c r="J170" s="1965"/>
      <c r="K170" s="1965"/>
      <c r="L170" s="1965"/>
      <c r="M170" s="1965"/>
      <c r="N170" s="1965"/>
      <c r="O170" s="1965"/>
      <c r="P170" s="1965"/>
      <c r="Q170" s="1965"/>
      <c r="R170" s="1965"/>
      <c r="S170" s="1965"/>
      <c r="T170" s="1965"/>
      <c r="U170" s="1965"/>
      <c r="V170" s="1965"/>
      <c r="W170" s="1965"/>
      <c r="X170" s="1965"/>
      <c r="Y170" s="1965"/>
      <c r="Z170" s="1965"/>
      <c r="AA170" s="1965"/>
      <c r="AB170" s="1965"/>
      <c r="AC170" s="1965"/>
      <c r="AD170" s="1965"/>
      <c r="AE170" s="1965"/>
      <c r="AF170" s="1966"/>
      <c r="AG170" s="1903" t="s">
        <v>630</v>
      </c>
      <c r="AH170" s="1904"/>
      <c r="AI170" s="1905"/>
      <c r="AJ170" s="1905"/>
      <c r="AK170" s="1905"/>
      <c r="AL170" s="1905"/>
      <c r="AM170" s="1905"/>
      <c r="AN170" s="1905"/>
      <c r="AO170" s="1906"/>
      <c r="AP170" s="1907"/>
      <c r="AQ170" s="1908"/>
      <c r="AR170" s="1908"/>
      <c r="AS170" s="1908"/>
      <c r="AT170" s="1908"/>
      <c r="AU170" s="1908"/>
      <c r="AV170" s="1908"/>
      <c r="AW170" s="1909"/>
      <c r="AX170" s="1976"/>
      <c r="AY170" s="1976"/>
      <c r="AZ170" s="1976"/>
      <c r="BA170" s="1976"/>
      <c r="BB170" s="1976"/>
      <c r="BC170" s="1976"/>
      <c r="BD170" s="1976"/>
      <c r="BE170" s="1976"/>
      <c r="BF170" s="1911" t="s">
        <v>1115</v>
      </c>
      <c r="BG170" s="1911"/>
      <c r="BH170" s="1911"/>
      <c r="BI170" s="1911"/>
      <c r="BJ170" s="1911"/>
      <c r="BK170" s="1911"/>
      <c r="BL170" s="1912"/>
      <c r="BM170" s="1913"/>
      <c r="BN170" s="1791"/>
    </row>
    <row r="171" spans="1:66" ht="18" customHeight="1">
      <c r="A171" s="1964" t="s">
        <v>631</v>
      </c>
      <c r="B171" s="1965"/>
      <c r="C171" s="1965"/>
      <c r="D171" s="1965"/>
      <c r="E171" s="1965"/>
      <c r="F171" s="1965"/>
      <c r="G171" s="1965"/>
      <c r="H171" s="1965"/>
      <c r="I171" s="1965"/>
      <c r="J171" s="1965"/>
      <c r="K171" s="1965"/>
      <c r="L171" s="1965"/>
      <c r="M171" s="1965"/>
      <c r="N171" s="1965"/>
      <c r="O171" s="1965"/>
      <c r="P171" s="1965"/>
      <c r="Q171" s="1965"/>
      <c r="R171" s="1965"/>
      <c r="S171" s="1965"/>
      <c r="T171" s="1965"/>
      <c r="U171" s="1965"/>
      <c r="V171" s="1965"/>
      <c r="W171" s="1965"/>
      <c r="X171" s="1965"/>
      <c r="Y171" s="1965"/>
      <c r="Z171" s="1965"/>
      <c r="AA171" s="1965"/>
      <c r="AB171" s="1965"/>
      <c r="AC171" s="1965"/>
      <c r="AD171" s="1965"/>
      <c r="AE171" s="1965"/>
      <c r="AF171" s="1966"/>
      <c r="AG171" s="1903" t="s">
        <v>632</v>
      </c>
      <c r="AH171" s="1904"/>
      <c r="AI171" s="1905"/>
      <c r="AJ171" s="1905"/>
      <c r="AK171" s="1905"/>
      <c r="AL171" s="1905"/>
      <c r="AM171" s="1905"/>
      <c r="AN171" s="1905"/>
      <c r="AO171" s="1906"/>
      <c r="AP171" s="1907"/>
      <c r="AQ171" s="1908"/>
      <c r="AR171" s="1908"/>
      <c r="AS171" s="1908"/>
      <c r="AT171" s="1908"/>
      <c r="AU171" s="1908"/>
      <c r="AV171" s="1908"/>
      <c r="AW171" s="1909"/>
      <c r="AX171" s="1976"/>
      <c r="AY171" s="1976"/>
      <c r="AZ171" s="1976"/>
      <c r="BA171" s="1976"/>
      <c r="BB171" s="1976"/>
      <c r="BC171" s="1976"/>
      <c r="BD171" s="1976"/>
      <c r="BE171" s="1976"/>
      <c r="BF171" s="1911" t="s">
        <v>1115</v>
      </c>
      <c r="BG171" s="1911"/>
      <c r="BH171" s="1911"/>
      <c r="BI171" s="1911"/>
      <c r="BJ171" s="1911"/>
      <c r="BK171" s="1911"/>
      <c r="BL171" s="1912"/>
      <c r="BM171" s="1913"/>
      <c r="BN171" s="1791"/>
    </row>
    <row r="172" spans="1:66" ht="18" customHeight="1">
      <c r="A172" s="2006" t="s">
        <v>633</v>
      </c>
      <c r="B172" s="2007"/>
      <c r="C172" s="2007"/>
      <c r="D172" s="2007"/>
      <c r="E172" s="2007"/>
      <c r="F172" s="2007"/>
      <c r="G172" s="2007"/>
      <c r="H172" s="2007"/>
      <c r="I172" s="2007"/>
      <c r="J172" s="2007"/>
      <c r="K172" s="2007"/>
      <c r="L172" s="2007"/>
      <c r="M172" s="2007"/>
      <c r="N172" s="2007"/>
      <c r="O172" s="2007"/>
      <c r="P172" s="2007"/>
      <c r="Q172" s="2007"/>
      <c r="R172" s="2007"/>
      <c r="S172" s="2007"/>
      <c r="T172" s="2007"/>
      <c r="U172" s="2007"/>
      <c r="V172" s="2007"/>
      <c r="W172" s="2007"/>
      <c r="X172" s="2007"/>
      <c r="Y172" s="2007"/>
      <c r="Z172" s="2007"/>
      <c r="AA172" s="2007"/>
      <c r="AB172" s="2007"/>
      <c r="AC172" s="1951" t="s">
        <v>634</v>
      </c>
      <c r="AD172" s="1989"/>
      <c r="AE172" s="1989"/>
      <c r="AF172" s="1990"/>
      <c r="AG172" s="1934" t="s">
        <v>635</v>
      </c>
      <c r="AH172" s="1904">
        <f>SUM(AH168:AO171)</f>
        <v>0</v>
      </c>
      <c r="AI172" s="1905"/>
      <c r="AJ172" s="1905"/>
      <c r="AK172" s="1905"/>
      <c r="AL172" s="1905"/>
      <c r="AM172" s="1905"/>
      <c r="AN172" s="1905"/>
      <c r="AO172" s="1906"/>
      <c r="AP172" s="1907"/>
      <c r="AQ172" s="1908"/>
      <c r="AR172" s="1908"/>
      <c r="AS172" s="1908"/>
      <c r="AT172" s="1908"/>
      <c r="AU172" s="1908"/>
      <c r="AV172" s="1908"/>
      <c r="AW172" s="1909"/>
      <c r="AX172" s="1976"/>
      <c r="AY172" s="1976"/>
      <c r="AZ172" s="1976"/>
      <c r="BA172" s="1976"/>
      <c r="BB172" s="1976"/>
      <c r="BC172" s="1976"/>
      <c r="BD172" s="1976"/>
      <c r="BE172" s="1976"/>
      <c r="BF172" s="1911" t="s">
        <v>1115</v>
      </c>
      <c r="BG172" s="1911"/>
      <c r="BH172" s="1911"/>
      <c r="BI172" s="1911"/>
      <c r="BJ172" s="1911"/>
      <c r="BK172" s="1911"/>
      <c r="BL172" s="1912"/>
      <c r="BM172" s="1913"/>
      <c r="BN172" s="1791"/>
    </row>
    <row r="173" spans="1:66" ht="18" customHeight="1">
      <c r="A173" s="2002" t="s">
        <v>636</v>
      </c>
      <c r="B173" s="2003"/>
      <c r="C173" s="2003"/>
      <c r="D173" s="2003"/>
      <c r="E173" s="2003"/>
      <c r="F173" s="2003"/>
      <c r="G173" s="2003"/>
      <c r="H173" s="2003"/>
      <c r="I173" s="2003"/>
      <c r="J173" s="2003"/>
      <c r="K173" s="2003"/>
      <c r="L173" s="2003"/>
      <c r="M173" s="2003"/>
      <c r="N173" s="2003"/>
      <c r="O173" s="2003"/>
      <c r="P173" s="2003"/>
      <c r="Q173" s="2003"/>
      <c r="R173" s="2003"/>
      <c r="S173" s="2003"/>
      <c r="T173" s="2003"/>
      <c r="U173" s="2003"/>
      <c r="V173" s="2003"/>
      <c r="W173" s="2003"/>
      <c r="X173" s="2003"/>
      <c r="Y173" s="2004"/>
      <c r="Z173" s="2004"/>
      <c r="AA173" s="2004"/>
      <c r="AB173" s="2004"/>
      <c r="AC173" s="2004"/>
      <c r="AD173" s="2004"/>
      <c r="AE173" s="2004"/>
      <c r="AF173" s="2005"/>
      <c r="AG173" s="1903" t="s">
        <v>637</v>
      </c>
      <c r="AH173" s="1904"/>
      <c r="AI173" s="1905"/>
      <c r="AJ173" s="1905"/>
      <c r="AK173" s="1905"/>
      <c r="AL173" s="1905"/>
      <c r="AM173" s="1905"/>
      <c r="AN173" s="1905"/>
      <c r="AO173" s="1906"/>
      <c r="AP173" s="1907"/>
      <c r="AQ173" s="1908"/>
      <c r="AR173" s="1908"/>
      <c r="AS173" s="1908"/>
      <c r="AT173" s="1908"/>
      <c r="AU173" s="1908"/>
      <c r="AV173" s="1908"/>
      <c r="AW173" s="1909"/>
      <c r="AX173" s="1976"/>
      <c r="AY173" s="1976"/>
      <c r="AZ173" s="1976"/>
      <c r="BA173" s="1976"/>
      <c r="BB173" s="1976"/>
      <c r="BC173" s="1976"/>
      <c r="BD173" s="1976"/>
      <c r="BE173" s="1976"/>
      <c r="BF173" s="1911" t="s">
        <v>1115</v>
      </c>
      <c r="BG173" s="1911"/>
      <c r="BH173" s="1911"/>
      <c r="BI173" s="1911"/>
      <c r="BJ173" s="1911"/>
      <c r="BK173" s="1911"/>
      <c r="BL173" s="1912"/>
      <c r="BM173" s="1913"/>
      <c r="BN173" s="1791"/>
    </row>
    <row r="174" spans="1:66" ht="18" customHeight="1">
      <c r="A174" s="2002" t="s">
        <v>638</v>
      </c>
      <c r="B174" s="2003"/>
      <c r="C174" s="2003"/>
      <c r="D174" s="2003"/>
      <c r="E174" s="2003"/>
      <c r="F174" s="2003"/>
      <c r="G174" s="2003"/>
      <c r="H174" s="2003"/>
      <c r="I174" s="2003"/>
      <c r="J174" s="2003"/>
      <c r="K174" s="2003"/>
      <c r="L174" s="2003"/>
      <c r="M174" s="2003"/>
      <c r="N174" s="2003"/>
      <c r="O174" s="2003"/>
      <c r="P174" s="2003"/>
      <c r="Q174" s="2003"/>
      <c r="R174" s="2003"/>
      <c r="S174" s="2003"/>
      <c r="T174" s="2003"/>
      <c r="U174" s="2003"/>
      <c r="V174" s="2003"/>
      <c r="W174" s="2003"/>
      <c r="X174" s="2003"/>
      <c r="Y174" s="2004"/>
      <c r="Z174" s="2004"/>
      <c r="AA174" s="2004"/>
      <c r="AB174" s="2004"/>
      <c r="AC174" s="2004"/>
      <c r="AD174" s="2004"/>
      <c r="AE174" s="2004"/>
      <c r="AF174" s="2005"/>
      <c r="AG174" s="1903" t="s">
        <v>639</v>
      </c>
      <c r="AH174" s="1904"/>
      <c r="AI174" s="1905"/>
      <c r="AJ174" s="1905"/>
      <c r="AK174" s="1905"/>
      <c r="AL174" s="1905"/>
      <c r="AM174" s="1905"/>
      <c r="AN174" s="1905"/>
      <c r="AO174" s="1906"/>
      <c r="AP174" s="1907"/>
      <c r="AQ174" s="1908"/>
      <c r="AR174" s="1908"/>
      <c r="AS174" s="1908"/>
      <c r="AT174" s="1908"/>
      <c r="AU174" s="1908"/>
      <c r="AV174" s="1908"/>
      <c r="AW174" s="1909"/>
      <c r="AX174" s="1976"/>
      <c r="AY174" s="1976"/>
      <c r="AZ174" s="1976"/>
      <c r="BA174" s="1976"/>
      <c r="BB174" s="1976"/>
      <c r="BC174" s="1976"/>
      <c r="BD174" s="1976"/>
      <c r="BE174" s="1976"/>
      <c r="BF174" s="1911" t="s">
        <v>1115</v>
      </c>
      <c r="BG174" s="1911"/>
      <c r="BH174" s="1911"/>
      <c r="BI174" s="1911"/>
      <c r="BJ174" s="1911"/>
      <c r="BK174" s="1911"/>
      <c r="BL174" s="1912"/>
      <c r="BM174" s="1913"/>
      <c r="BN174" s="1791"/>
    </row>
    <row r="175" spans="1:66" ht="18" customHeight="1">
      <c r="A175" s="2002" t="s">
        <v>640</v>
      </c>
      <c r="B175" s="2003"/>
      <c r="C175" s="2003"/>
      <c r="D175" s="2003"/>
      <c r="E175" s="2003"/>
      <c r="F175" s="2003"/>
      <c r="G175" s="2003"/>
      <c r="H175" s="2003"/>
      <c r="I175" s="2003"/>
      <c r="J175" s="2003"/>
      <c r="K175" s="2003"/>
      <c r="L175" s="2003"/>
      <c r="M175" s="2003"/>
      <c r="N175" s="2003"/>
      <c r="O175" s="2003"/>
      <c r="P175" s="2003"/>
      <c r="Q175" s="2003"/>
      <c r="R175" s="2003"/>
      <c r="S175" s="2003"/>
      <c r="T175" s="2003"/>
      <c r="U175" s="2003"/>
      <c r="V175" s="2003"/>
      <c r="W175" s="2003"/>
      <c r="X175" s="2003"/>
      <c r="Y175" s="2004"/>
      <c r="Z175" s="2004"/>
      <c r="AA175" s="2004"/>
      <c r="AB175" s="2004"/>
      <c r="AC175" s="2004"/>
      <c r="AD175" s="2004"/>
      <c r="AE175" s="2004"/>
      <c r="AF175" s="2005"/>
      <c r="AG175" s="1903" t="s">
        <v>641</v>
      </c>
      <c r="AH175" s="1904"/>
      <c r="AI175" s="1905"/>
      <c r="AJ175" s="1905"/>
      <c r="AK175" s="1905"/>
      <c r="AL175" s="1905"/>
      <c r="AM175" s="1905"/>
      <c r="AN175" s="1905"/>
      <c r="AO175" s="1906"/>
      <c r="AP175" s="1907"/>
      <c r="AQ175" s="1908"/>
      <c r="AR175" s="1908"/>
      <c r="AS175" s="1908"/>
      <c r="AT175" s="1908"/>
      <c r="AU175" s="1908"/>
      <c r="AV175" s="1908"/>
      <c r="AW175" s="1909"/>
      <c r="AX175" s="1976"/>
      <c r="AY175" s="1976"/>
      <c r="AZ175" s="1976"/>
      <c r="BA175" s="1976"/>
      <c r="BB175" s="1976"/>
      <c r="BC175" s="1976"/>
      <c r="BD175" s="1976"/>
      <c r="BE175" s="1976"/>
      <c r="BF175" s="1911" t="s">
        <v>1115</v>
      </c>
      <c r="BG175" s="1911"/>
      <c r="BH175" s="1911"/>
      <c r="BI175" s="1911"/>
      <c r="BJ175" s="1911"/>
      <c r="BK175" s="1911"/>
      <c r="BL175" s="1912"/>
      <c r="BM175" s="1913"/>
      <c r="BN175" s="1791"/>
    </row>
    <row r="176" spans="1:66" ht="18" customHeight="1">
      <c r="A176" s="1943" t="s">
        <v>642</v>
      </c>
      <c r="B176" s="1944"/>
      <c r="C176" s="1944"/>
      <c r="D176" s="1944"/>
      <c r="E176" s="1944"/>
      <c r="F176" s="1944"/>
      <c r="G176" s="1944"/>
      <c r="H176" s="1944"/>
      <c r="I176" s="1944"/>
      <c r="J176" s="1944"/>
      <c r="K176" s="1944"/>
      <c r="L176" s="1944"/>
      <c r="M176" s="1944"/>
      <c r="N176" s="1944"/>
      <c r="O176" s="1944"/>
      <c r="P176" s="1944"/>
      <c r="Q176" s="1944"/>
      <c r="R176" s="1944"/>
      <c r="S176" s="1944"/>
      <c r="T176" s="1944"/>
      <c r="U176" s="1944"/>
      <c r="V176" s="1951" t="s">
        <v>643</v>
      </c>
      <c r="W176" s="1951"/>
      <c r="X176" s="1951"/>
      <c r="Y176" s="1951"/>
      <c r="Z176" s="1951"/>
      <c r="AA176" s="1951"/>
      <c r="AB176" s="1951"/>
      <c r="AC176" s="1951"/>
      <c r="AD176" s="1951"/>
      <c r="AE176" s="1951"/>
      <c r="AF176" s="1952"/>
      <c r="AG176" s="1934" t="s">
        <v>644</v>
      </c>
      <c r="AH176" s="1904">
        <f>SUM(AH166+AH167+AH172+AH173+AH174+AH175)</f>
        <v>0</v>
      </c>
      <c r="AI176" s="1905"/>
      <c r="AJ176" s="1905"/>
      <c r="AK176" s="1905"/>
      <c r="AL176" s="1905"/>
      <c r="AM176" s="1905"/>
      <c r="AN176" s="1905"/>
      <c r="AO176" s="1906"/>
      <c r="AP176" s="1907"/>
      <c r="AQ176" s="1908"/>
      <c r="AR176" s="1908"/>
      <c r="AS176" s="1908"/>
      <c r="AT176" s="1908"/>
      <c r="AU176" s="1908"/>
      <c r="AV176" s="1908"/>
      <c r="AW176" s="1909"/>
      <c r="AX176" s="1976"/>
      <c r="AY176" s="1976"/>
      <c r="AZ176" s="1976"/>
      <c r="BA176" s="1976"/>
      <c r="BB176" s="1976"/>
      <c r="BC176" s="1976"/>
      <c r="BD176" s="1976"/>
      <c r="BE176" s="1976"/>
      <c r="BF176" s="1911" t="s">
        <v>1115</v>
      </c>
      <c r="BG176" s="1911"/>
      <c r="BH176" s="1911"/>
      <c r="BI176" s="1911"/>
      <c r="BJ176" s="1911"/>
      <c r="BK176" s="1911"/>
      <c r="BL176" s="1912"/>
      <c r="BM176" s="1913"/>
      <c r="BN176" s="1791"/>
    </row>
    <row r="177" spans="1:66" ht="18" customHeight="1">
      <c r="A177" s="2002" t="s">
        <v>645</v>
      </c>
      <c r="B177" s="2003"/>
      <c r="C177" s="2003"/>
      <c r="D177" s="2003"/>
      <c r="E177" s="2003"/>
      <c r="F177" s="2003"/>
      <c r="G177" s="2003"/>
      <c r="H177" s="2003"/>
      <c r="I177" s="2003"/>
      <c r="J177" s="2003"/>
      <c r="K177" s="2003"/>
      <c r="L177" s="2003"/>
      <c r="M177" s="2003"/>
      <c r="N177" s="2003"/>
      <c r="O177" s="2003"/>
      <c r="P177" s="2003"/>
      <c r="Q177" s="2003"/>
      <c r="R177" s="2003"/>
      <c r="S177" s="2003"/>
      <c r="T177" s="2003"/>
      <c r="U177" s="2003"/>
      <c r="V177" s="2003"/>
      <c r="W177" s="2003"/>
      <c r="X177" s="2003"/>
      <c r="Y177" s="2004"/>
      <c r="Z177" s="2004"/>
      <c r="AA177" s="2004"/>
      <c r="AB177" s="2004"/>
      <c r="AC177" s="2004"/>
      <c r="AD177" s="2004"/>
      <c r="AE177" s="2004"/>
      <c r="AF177" s="2005"/>
      <c r="AG177" s="1903" t="s">
        <v>646</v>
      </c>
      <c r="AH177" s="1904"/>
      <c r="AI177" s="1905"/>
      <c r="AJ177" s="1905"/>
      <c r="AK177" s="1905"/>
      <c r="AL177" s="1905"/>
      <c r="AM177" s="1905"/>
      <c r="AN177" s="1905"/>
      <c r="AO177" s="1906"/>
      <c r="AP177" s="1907"/>
      <c r="AQ177" s="1908"/>
      <c r="AR177" s="1908"/>
      <c r="AS177" s="1908"/>
      <c r="AT177" s="1908"/>
      <c r="AU177" s="1908"/>
      <c r="AV177" s="1908"/>
      <c r="AW177" s="1909"/>
      <c r="AX177" s="1976"/>
      <c r="AY177" s="1976"/>
      <c r="AZ177" s="1976"/>
      <c r="BA177" s="1976"/>
      <c r="BB177" s="1976"/>
      <c r="BC177" s="1976"/>
      <c r="BD177" s="1976"/>
      <c r="BE177" s="1976"/>
      <c r="BF177" s="1911" t="s">
        <v>1115</v>
      </c>
      <c r="BG177" s="1911"/>
      <c r="BH177" s="1911"/>
      <c r="BI177" s="1911"/>
      <c r="BJ177" s="1911"/>
      <c r="BK177" s="1911"/>
      <c r="BL177" s="1912"/>
      <c r="BM177" s="1913"/>
      <c r="BN177" s="1791"/>
    </row>
    <row r="178" spans="1:66" ht="18" customHeight="1">
      <c r="A178" s="1943" t="s">
        <v>647</v>
      </c>
      <c r="B178" s="1944"/>
      <c r="C178" s="1944"/>
      <c r="D178" s="1944"/>
      <c r="E178" s="1944"/>
      <c r="F178" s="1944"/>
      <c r="G178" s="1944"/>
      <c r="H178" s="1944"/>
      <c r="I178" s="1944"/>
      <c r="J178" s="1944"/>
      <c r="K178" s="1944"/>
      <c r="L178" s="1944"/>
      <c r="M178" s="1944"/>
      <c r="N178" s="1944"/>
      <c r="O178" s="1944"/>
      <c r="P178" s="1944"/>
      <c r="Q178" s="1944"/>
      <c r="R178" s="1944"/>
      <c r="S178" s="1944"/>
      <c r="T178" s="1944"/>
      <c r="U178" s="1944"/>
      <c r="V178" s="1944"/>
      <c r="W178" s="1944"/>
      <c r="X178" s="1944"/>
      <c r="Y178" s="1944"/>
      <c r="Z178" s="1944"/>
      <c r="AA178" s="1944"/>
      <c r="AB178" s="1988"/>
      <c r="AC178" s="1951" t="s">
        <v>648</v>
      </c>
      <c r="AD178" s="1989"/>
      <c r="AE178" s="1989"/>
      <c r="AF178" s="1990"/>
      <c r="AG178" s="1934" t="s">
        <v>649</v>
      </c>
      <c r="AH178" s="1904">
        <f>SUM(AH176:AO177)</f>
        <v>0</v>
      </c>
      <c r="AI178" s="1905"/>
      <c r="AJ178" s="1905"/>
      <c r="AK178" s="1905"/>
      <c r="AL178" s="1905"/>
      <c r="AM178" s="1905"/>
      <c r="AN178" s="1905"/>
      <c r="AO178" s="1906"/>
      <c r="AP178" s="1907"/>
      <c r="AQ178" s="1908"/>
      <c r="AR178" s="1908"/>
      <c r="AS178" s="1908"/>
      <c r="AT178" s="1908"/>
      <c r="AU178" s="1908"/>
      <c r="AV178" s="1908"/>
      <c r="AW178" s="1909"/>
      <c r="AX178" s="1976"/>
      <c r="AY178" s="1976"/>
      <c r="AZ178" s="1976"/>
      <c r="BA178" s="1976"/>
      <c r="BB178" s="1976"/>
      <c r="BC178" s="1976"/>
      <c r="BD178" s="1976"/>
      <c r="BE178" s="1976"/>
      <c r="BF178" s="1911" t="s">
        <v>1115</v>
      </c>
      <c r="BG178" s="1911"/>
      <c r="BH178" s="1911"/>
      <c r="BI178" s="1911"/>
      <c r="BJ178" s="1911"/>
      <c r="BK178" s="1911"/>
      <c r="BL178" s="1912"/>
      <c r="BM178" s="1913"/>
      <c r="BN178" s="1791"/>
    </row>
    <row r="179" spans="1:65" ht="19.5" customHeight="1">
      <c r="A179" s="2008" t="s">
        <v>650</v>
      </c>
      <c r="B179" s="2009"/>
      <c r="C179" s="2009"/>
      <c r="D179" s="2009"/>
      <c r="E179" s="2009"/>
      <c r="F179" s="2009"/>
      <c r="G179" s="2009"/>
      <c r="H179" s="2009"/>
      <c r="I179" s="2009"/>
      <c r="J179" s="2009"/>
      <c r="K179" s="2009"/>
      <c r="L179" s="2009"/>
      <c r="M179" s="2009"/>
      <c r="N179" s="2009"/>
      <c r="O179" s="2009"/>
      <c r="P179" s="2009"/>
      <c r="Q179" s="2009"/>
      <c r="R179" s="2009"/>
      <c r="S179" s="2009"/>
      <c r="T179" s="2009"/>
      <c r="U179" s="2009"/>
      <c r="V179" s="2009"/>
      <c r="W179" s="2009"/>
      <c r="X179" s="2009"/>
      <c r="Y179" s="2009"/>
      <c r="Z179" s="2009"/>
      <c r="AA179" s="2009"/>
      <c r="AB179" s="2009"/>
      <c r="AC179" s="2009"/>
      <c r="AD179" s="2009"/>
      <c r="AE179" s="2009"/>
      <c r="AF179" s="2010"/>
      <c r="AG179" s="1903" t="s">
        <v>651</v>
      </c>
      <c r="AH179" s="1935">
        <v>4010000</v>
      </c>
      <c r="AI179" s="1936"/>
      <c r="AJ179" s="1936"/>
      <c r="AK179" s="1936"/>
      <c r="AL179" s="1936"/>
      <c r="AM179" s="1936"/>
      <c r="AN179" s="1936"/>
      <c r="AO179" s="1937"/>
      <c r="AP179" s="1938"/>
      <c r="AQ179" s="1939"/>
      <c r="AR179" s="1939"/>
      <c r="AS179" s="1939"/>
      <c r="AT179" s="1939"/>
      <c r="AU179" s="1939"/>
      <c r="AV179" s="1939"/>
      <c r="AW179" s="1940"/>
      <c r="AX179" s="1976"/>
      <c r="AY179" s="1976"/>
      <c r="AZ179" s="1976"/>
      <c r="BA179" s="1976"/>
      <c r="BB179" s="1976"/>
      <c r="BC179" s="1976"/>
      <c r="BD179" s="1976"/>
      <c r="BE179" s="1976"/>
      <c r="BF179" s="1911" t="s">
        <v>1115</v>
      </c>
      <c r="BG179" s="1911"/>
      <c r="BH179" s="1911"/>
      <c r="BI179" s="1911"/>
      <c r="BJ179" s="1911"/>
      <c r="BK179" s="1911"/>
      <c r="BL179" s="1912"/>
      <c r="BM179" s="1913"/>
    </row>
    <row r="180" spans="1:65" ht="19.5" customHeight="1">
      <c r="A180" s="2011" t="s">
        <v>652</v>
      </c>
      <c r="B180" s="2012"/>
      <c r="C180" s="2012"/>
      <c r="D180" s="2012"/>
      <c r="E180" s="2012"/>
      <c r="F180" s="2012"/>
      <c r="G180" s="2012"/>
      <c r="H180" s="2012"/>
      <c r="I180" s="2012"/>
      <c r="J180" s="2012"/>
      <c r="K180" s="2012"/>
      <c r="L180" s="2012"/>
      <c r="M180" s="2012"/>
      <c r="N180" s="2012"/>
      <c r="O180" s="2012"/>
      <c r="P180" s="2012"/>
      <c r="Q180" s="2012"/>
      <c r="R180" s="2012"/>
      <c r="S180" s="2012"/>
      <c r="T180" s="2012"/>
      <c r="U180" s="2012"/>
      <c r="V180" s="2012"/>
      <c r="W180" s="2012"/>
      <c r="X180" s="2012"/>
      <c r="Y180" s="2012"/>
      <c r="Z180" s="2012"/>
      <c r="AA180" s="2012"/>
      <c r="AB180" s="2012"/>
      <c r="AC180" s="2012"/>
      <c r="AD180" s="2012"/>
      <c r="AE180" s="2012"/>
      <c r="AF180" s="2013"/>
      <c r="AG180" s="1903" t="s">
        <v>653</v>
      </c>
      <c r="AH180" s="1935">
        <v>19785</v>
      </c>
      <c r="AI180" s="1936"/>
      <c r="AJ180" s="1936"/>
      <c r="AK180" s="1936"/>
      <c r="AL180" s="1936"/>
      <c r="AM180" s="1936"/>
      <c r="AN180" s="1936"/>
      <c r="AO180" s="1937"/>
      <c r="AP180" s="1938"/>
      <c r="AQ180" s="1939"/>
      <c r="AR180" s="1939"/>
      <c r="AS180" s="1939"/>
      <c r="AT180" s="1939"/>
      <c r="AU180" s="1939"/>
      <c r="AV180" s="1939"/>
      <c r="AW180" s="1940"/>
      <c r="AX180" s="1976"/>
      <c r="AY180" s="1976"/>
      <c r="AZ180" s="1976"/>
      <c r="BA180" s="1976"/>
      <c r="BB180" s="1976"/>
      <c r="BC180" s="1976"/>
      <c r="BD180" s="1976"/>
      <c r="BE180" s="1976"/>
      <c r="BF180" s="1911" t="s">
        <v>1115</v>
      </c>
      <c r="BG180" s="1911"/>
      <c r="BH180" s="1911"/>
      <c r="BI180" s="1911"/>
      <c r="BJ180" s="1911"/>
      <c r="BK180" s="1911"/>
      <c r="BL180" s="1912"/>
      <c r="BM180" s="1913"/>
    </row>
    <row r="181" spans="1:65" ht="19.5" customHeight="1">
      <c r="A181" s="1993" t="s">
        <v>654</v>
      </c>
      <c r="B181" s="1994"/>
      <c r="C181" s="1994"/>
      <c r="D181" s="1994"/>
      <c r="E181" s="1994"/>
      <c r="F181" s="1994"/>
      <c r="G181" s="1994"/>
      <c r="H181" s="1994"/>
      <c r="I181" s="1994"/>
      <c r="J181" s="1994"/>
      <c r="K181" s="1994"/>
      <c r="L181" s="1994"/>
      <c r="M181" s="1994"/>
      <c r="N181" s="1994"/>
      <c r="O181" s="1994"/>
      <c r="P181" s="1994"/>
      <c r="Q181" s="1994"/>
      <c r="R181" s="1994"/>
      <c r="S181" s="1994"/>
      <c r="T181" s="1994"/>
      <c r="U181" s="1994"/>
      <c r="V181" s="1994"/>
      <c r="W181" s="1994"/>
      <c r="X181" s="1994"/>
      <c r="Y181" s="1994"/>
      <c r="Z181" s="1994"/>
      <c r="AA181" s="1994"/>
      <c r="AB181" s="1994"/>
      <c r="AC181" s="1994"/>
      <c r="AD181" s="1994"/>
      <c r="AE181" s="1994"/>
      <c r="AF181" s="1994"/>
      <c r="AG181" s="1903" t="s">
        <v>655</v>
      </c>
      <c r="AH181" s="1935"/>
      <c r="AI181" s="1936"/>
      <c r="AJ181" s="1936"/>
      <c r="AK181" s="1936"/>
      <c r="AL181" s="1936"/>
      <c r="AM181" s="1936"/>
      <c r="AN181" s="1936"/>
      <c r="AO181" s="1937"/>
      <c r="AP181" s="1938"/>
      <c r="AQ181" s="1939"/>
      <c r="AR181" s="1939"/>
      <c r="AS181" s="1939"/>
      <c r="AT181" s="1939"/>
      <c r="AU181" s="1939"/>
      <c r="AV181" s="1939"/>
      <c r="AW181" s="1940"/>
      <c r="AX181" s="1976"/>
      <c r="AY181" s="1976"/>
      <c r="AZ181" s="1976"/>
      <c r="BA181" s="1976"/>
      <c r="BB181" s="1976"/>
      <c r="BC181" s="1976"/>
      <c r="BD181" s="1976"/>
      <c r="BE181" s="1976"/>
      <c r="BF181" s="1911" t="s">
        <v>1115</v>
      </c>
      <c r="BG181" s="1911"/>
      <c r="BH181" s="1911"/>
      <c r="BI181" s="1911"/>
      <c r="BJ181" s="1911"/>
      <c r="BK181" s="1911"/>
      <c r="BL181" s="1912"/>
      <c r="BM181" s="1913"/>
    </row>
    <row r="182" spans="1:65" ht="27.75" customHeight="1">
      <c r="A182" s="1953" t="s">
        <v>656</v>
      </c>
      <c r="B182" s="1954"/>
      <c r="C182" s="1954"/>
      <c r="D182" s="1954"/>
      <c r="E182" s="1954"/>
      <c r="F182" s="1954"/>
      <c r="G182" s="1954"/>
      <c r="H182" s="1954"/>
      <c r="I182" s="1954"/>
      <c r="J182" s="1954"/>
      <c r="K182" s="1954"/>
      <c r="L182" s="1954"/>
      <c r="M182" s="1954"/>
      <c r="N182" s="1954"/>
      <c r="O182" s="1954"/>
      <c r="P182" s="1954"/>
      <c r="Q182" s="1954"/>
      <c r="R182" s="1954"/>
      <c r="S182" s="1954"/>
      <c r="T182" s="1954"/>
      <c r="U182" s="1954"/>
      <c r="V182" s="1954"/>
      <c r="W182" s="1954"/>
      <c r="X182" s="1954"/>
      <c r="Y182" s="1954"/>
      <c r="Z182" s="1954"/>
      <c r="AA182" s="1954"/>
      <c r="AB182" s="1954"/>
      <c r="AC182" s="1954"/>
      <c r="AD182" s="1954"/>
      <c r="AE182" s="1954"/>
      <c r="AF182" s="1955"/>
      <c r="AG182" s="1903" t="s">
        <v>657</v>
      </c>
      <c r="AH182" s="1935"/>
      <c r="AI182" s="1936"/>
      <c r="AJ182" s="1936"/>
      <c r="AK182" s="1936"/>
      <c r="AL182" s="1936"/>
      <c r="AM182" s="1936"/>
      <c r="AN182" s="1936"/>
      <c r="AO182" s="1937"/>
      <c r="AP182" s="1938"/>
      <c r="AQ182" s="1939"/>
      <c r="AR182" s="1939"/>
      <c r="AS182" s="1939"/>
      <c r="AT182" s="1939"/>
      <c r="AU182" s="1939"/>
      <c r="AV182" s="1939"/>
      <c r="AW182" s="1940"/>
      <c r="AX182" s="1976"/>
      <c r="AY182" s="1976"/>
      <c r="AZ182" s="1976"/>
      <c r="BA182" s="1976"/>
      <c r="BB182" s="1976"/>
      <c r="BC182" s="1976"/>
      <c r="BD182" s="1976"/>
      <c r="BE182" s="1976"/>
      <c r="BF182" s="1911" t="s">
        <v>1115</v>
      </c>
      <c r="BG182" s="1911"/>
      <c r="BH182" s="1911"/>
      <c r="BI182" s="1911"/>
      <c r="BJ182" s="1911"/>
      <c r="BK182" s="1911"/>
      <c r="BL182" s="1912"/>
      <c r="BM182" s="1913"/>
    </row>
    <row r="183" spans="1:65" ht="28.5" customHeight="1">
      <c r="A183" s="1953" t="s">
        <v>658</v>
      </c>
      <c r="B183" s="1954"/>
      <c r="C183" s="1954"/>
      <c r="D183" s="1954"/>
      <c r="E183" s="1954"/>
      <c r="F183" s="1954"/>
      <c r="G183" s="1954"/>
      <c r="H183" s="1954"/>
      <c r="I183" s="1954"/>
      <c r="J183" s="1954"/>
      <c r="K183" s="1954"/>
      <c r="L183" s="1954"/>
      <c r="M183" s="1954"/>
      <c r="N183" s="1954"/>
      <c r="O183" s="1954"/>
      <c r="P183" s="1954"/>
      <c r="Q183" s="1954"/>
      <c r="R183" s="1954"/>
      <c r="S183" s="1954"/>
      <c r="T183" s="1954"/>
      <c r="U183" s="1954"/>
      <c r="V183" s="1954"/>
      <c r="W183" s="1954"/>
      <c r="X183" s="1954"/>
      <c r="Y183" s="1954"/>
      <c r="Z183" s="1954"/>
      <c r="AA183" s="1954"/>
      <c r="AB183" s="1954"/>
      <c r="AC183" s="1954"/>
      <c r="AD183" s="1954"/>
      <c r="AE183" s="1954"/>
      <c r="AF183" s="1955"/>
      <c r="AG183" s="1903" t="s">
        <v>659</v>
      </c>
      <c r="AH183" s="1935"/>
      <c r="AI183" s="1936"/>
      <c r="AJ183" s="1936"/>
      <c r="AK183" s="1936"/>
      <c r="AL183" s="1936"/>
      <c r="AM183" s="1936"/>
      <c r="AN183" s="1936"/>
      <c r="AO183" s="1937"/>
      <c r="AP183" s="1938"/>
      <c r="AQ183" s="1939"/>
      <c r="AR183" s="1939"/>
      <c r="AS183" s="1939"/>
      <c r="AT183" s="1939"/>
      <c r="AU183" s="1939"/>
      <c r="AV183" s="1939"/>
      <c r="AW183" s="1940"/>
      <c r="AX183" s="1976"/>
      <c r="AY183" s="1976"/>
      <c r="AZ183" s="1976"/>
      <c r="BA183" s="1976"/>
      <c r="BB183" s="1976"/>
      <c r="BC183" s="1976"/>
      <c r="BD183" s="1976"/>
      <c r="BE183" s="1976"/>
      <c r="BF183" s="1911" t="s">
        <v>1115</v>
      </c>
      <c r="BG183" s="1911"/>
      <c r="BH183" s="1911"/>
      <c r="BI183" s="1911"/>
      <c r="BJ183" s="1911"/>
      <c r="BK183" s="1911"/>
      <c r="BL183" s="1912"/>
      <c r="BM183" s="1913"/>
    </row>
    <row r="184" spans="1:65" ht="19.5" customHeight="1">
      <c r="A184" s="1993" t="s">
        <v>660</v>
      </c>
      <c r="B184" s="1994"/>
      <c r="C184" s="1994"/>
      <c r="D184" s="1994"/>
      <c r="E184" s="1994"/>
      <c r="F184" s="1994"/>
      <c r="G184" s="1994"/>
      <c r="H184" s="1994"/>
      <c r="I184" s="1994"/>
      <c r="J184" s="1994"/>
      <c r="K184" s="1994"/>
      <c r="L184" s="1994"/>
      <c r="M184" s="1994"/>
      <c r="N184" s="1994"/>
      <c r="O184" s="1994"/>
      <c r="P184" s="1994"/>
      <c r="Q184" s="1994"/>
      <c r="R184" s="1994"/>
      <c r="S184" s="1994"/>
      <c r="T184" s="1994"/>
      <c r="U184" s="1994"/>
      <c r="V184" s="1994"/>
      <c r="W184" s="1994"/>
      <c r="X184" s="1994"/>
      <c r="Y184" s="1994"/>
      <c r="Z184" s="1994"/>
      <c r="AA184" s="1994"/>
      <c r="AB184" s="1994"/>
      <c r="AC184" s="1994"/>
      <c r="AD184" s="1994"/>
      <c r="AE184" s="1994"/>
      <c r="AF184" s="1994"/>
      <c r="AG184" s="1903" t="s">
        <v>661</v>
      </c>
      <c r="AH184" s="1904"/>
      <c r="AI184" s="1905"/>
      <c r="AJ184" s="1905"/>
      <c r="AK184" s="1905"/>
      <c r="AL184" s="1905"/>
      <c r="AM184" s="1905"/>
      <c r="AN184" s="1905"/>
      <c r="AO184" s="1906"/>
      <c r="AP184" s="1907"/>
      <c r="AQ184" s="1908"/>
      <c r="AR184" s="1908"/>
      <c r="AS184" s="1908"/>
      <c r="AT184" s="1908"/>
      <c r="AU184" s="1908"/>
      <c r="AV184" s="1908"/>
      <c r="AW184" s="1909"/>
      <c r="AX184" s="1976"/>
      <c r="AY184" s="1976"/>
      <c r="AZ184" s="1976"/>
      <c r="BA184" s="1976"/>
      <c r="BB184" s="1976"/>
      <c r="BC184" s="1976"/>
      <c r="BD184" s="1976"/>
      <c r="BE184" s="1976"/>
      <c r="BF184" s="1911" t="s">
        <v>1115</v>
      </c>
      <c r="BG184" s="1911"/>
      <c r="BH184" s="1911"/>
      <c r="BI184" s="1911"/>
      <c r="BJ184" s="1911"/>
      <c r="BK184" s="1911"/>
      <c r="BL184" s="1912"/>
      <c r="BM184" s="1913"/>
    </row>
    <row r="185" spans="1:65" ht="19.5" customHeight="1">
      <c r="A185" s="1993" t="s">
        <v>662</v>
      </c>
      <c r="B185" s="1994"/>
      <c r="C185" s="1994"/>
      <c r="D185" s="1994"/>
      <c r="E185" s="1994"/>
      <c r="F185" s="1994"/>
      <c r="G185" s="1994"/>
      <c r="H185" s="1994"/>
      <c r="I185" s="1994"/>
      <c r="J185" s="1994"/>
      <c r="K185" s="1994"/>
      <c r="L185" s="1994"/>
      <c r="M185" s="1994"/>
      <c r="N185" s="1994"/>
      <c r="O185" s="1994"/>
      <c r="P185" s="1994"/>
      <c r="Q185" s="1994"/>
      <c r="R185" s="1994"/>
      <c r="S185" s="1994"/>
      <c r="T185" s="1994"/>
      <c r="U185" s="1994"/>
      <c r="V185" s="1994"/>
      <c r="W185" s="1994"/>
      <c r="X185" s="1994"/>
      <c r="Y185" s="1994"/>
      <c r="Z185" s="1994"/>
      <c r="AA185" s="1994"/>
      <c r="AB185" s="1994"/>
      <c r="AC185" s="1994"/>
      <c r="AD185" s="1994"/>
      <c r="AE185" s="1994"/>
      <c r="AF185" s="1994"/>
      <c r="AG185" s="1903" t="s">
        <v>663</v>
      </c>
      <c r="AH185" s="1935"/>
      <c r="AI185" s="1936"/>
      <c r="AJ185" s="1936"/>
      <c r="AK185" s="1936"/>
      <c r="AL185" s="1936"/>
      <c r="AM185" s="1936"/>
      <c r="AN185" s="1936"/>
      <c r="AO185" s="1937"/>
      <c r="AP185" s="1938"/>
      <c r="AQ185" s="1939"/>
      <c r="AR185" s="1939"/>
      <c r="AS185" s="1939"/>
      <c r="AT185" s="1939"/>
      <c r="AU185" s="1939"/>
      <c r="AV185" s="1939"/>
      <c r="AW185" s="1940"/>
      <c r="AX185" s="1976"/>
      <c r="AY185" s="1976"/>
      <c r="AZ185" s="1976"/>
      <c r="BA185" s="1976"/>
      <c r="BB185" s="1976"/>
      <c r="BC185" s="1976"/>
      <c r="BD185" s="1976"/>
      <c r="BE185" s="1976"/>
      <c r="BF185" s="1911" t="s">
        <v>1115</v>
      </c>
      <c r="BG185" s="1911"/>
      <c r="BH185" s="1911"/>
      <c r="BI185" s="1911"/>
      <c r="BJ185" s="1911"/>
      <c r="BK185" s="1911"/>
      <c r="BL185" s="1912"/>
      <c r="BM185" s="1913"/>
    </row>
    <row r="186" spans="1:65" ht="19.5" customHeight="1">
      <c r="A186" s="1993" t="s">
        <v>664</v>
      </c>
      <c r="B186" s="1994"/>
      <c r="C186" s="1994"/>
      <c r="D186" s="1994"/>
      <c r="E186" s="1994"/>
      <c r="F186" s="1994"/>
      <c r="G186" s="1994"/>
      <c r="H186" s="1994"/>
      <c r="I186" s="1994"/>
      <c r="J186" s="1994"/>
      <c r="K186" s="1994"/>
      <c r="L186" s="1994"/>
      <c r="M186" s="1994"/>
      <c r="N186" s="1994"/>
      <c r="O186" s="1994"/>
      <c r="P186" s="1994"/>
      <c r="Q186" s="1994"/>
      <c r="R186" s="1994"/>
      <c r="S186" s="1994"/>
      <c r="T186" s="1994"/>
      <c r="U186" s="1994"/>
      <c r="V186" s="1994"/>
      <c r="W186" s="1994"/>
      <c r="X186" s="1994"/>
      <c r="Y186" s="1994"/>
      <c r="Z186" s="1994"/>
      <c r="AA186" s="1994"/>
      <c r="AB186" s="1994"/>
      <c r="AC186" s="1994"/>
      <c r="AD186" s="1994"/>
      <c r="AE186" s="1994"/>
      <c r="AF186" s="1994"/>
      <c r="AG186" s="1903" t="s">
        <v>665</v>
      </c>
      <c r="AH186" s="1935"/>
      <c r="AI186" s="1936"/>
      <c r="AJ186" s="1936"/>
      <c r="AK186" s="1936"/>
      <c r="AL186" s="1936"/>
      <c r="AM186" s="1936"/>
      <c r="AN186" s="1936"/>
      <c r="AO186" s="1937"/>
      <c r="AP186" s="1938"/>
      <c r="AQ186" s="1939"/>
      <c r="AR186" s="1939"/>
      <c r="AS186" s="1939"/>
      <c r="AT186" s="1939"/>
      <c r="AU186" s="1939"/>
      <c r="AV186" s="1939"/>
      <c r="AW186" s="1940"/>
      <c r="AX186" s="1976"/>
      <c r="AY186" s="1976"/>
      <c r="AZ186" s="1976"/>
      <c r="BA186" s="1976"/>
      <c r="BB186" s="1976"/>
      <c r="BC186" s="1976"/>
      <c r="BD186" s="1976"/>
      <c r="BE186" s="1976"/>
      <c r="BF186" s="1911" t="s">
        <v>1115</v>
      </c>
      <c r="BG186" s="1911"/>
      <c r="BH186" s="1911"/>
      <c r="BI186" s="1911"/>
      <c r="BJ186" s="1911"/>
      <c r="BK186" s="1911"/>
      <c r="BL186" s="1912"/>
      <c r="BM186" s="1913"/>
    </row>
    <row r="187" spans="1:65" ht="19.5" customHeight="1">
      <c r="A187" s="1993" t="s">
        <v>666</v>
      </c>
      <c r="B187" s="1994"/>
      <c r="C187" s="1994"/>
      <c r="D187" s="1994"/>
      <c r="E187" s="1994"/>
      <c r="F187" s="1994"/>
      <c r="G187" s="1994"/>
      <c r="H187" s="1994"/>
      <c r="I187" s="1994"/>
      <c r="J187" s="1994"/>
      <c r="K187" s="1994"/>
      <c r="L187" s="1994"/>
      <c r="M187" s="1994"/>
      <c r="N187" s="1994"/>
      <c r="O187" s="1994"/>
      <c r="P187" s="1994"/>
      <c r="Q187" s="1994"/>
      <c r="R187" s="1994"/>
      <c r="S187" s="1994"/>
      <c r="T187" s="1994"/>
      <c r="U187" s="1994"/>
      <c r="V187" s="1994"/>
      <c r="W187" s="1994"/>
      <c r="X187" s="1994"/>
      <c r="Y187" s="1994"/>
      <c r="Z187" s="1994"/>
      <c r="AA187" s="1994"/>
      <c r="AB187" s="1994"/>
      <c r="AC187" s="1994"/>
      <c r="AD187" s="1994"/>
      <c r="AE187" s="1994"/>
      <c r="AF187" s="1994"/>
      <c r="AG187" s="1903" t="s">
        <v>667</v>
      </c>
      <c r="AH187" s="1935"/>
      <c r="AI187" s="1936"/>
      <c r="AJ187" s="1936"/>
      <c r="AK187" s="1936"/>
      <c r="AL187" s="1936"/>
      <c r="AM187" s="1936"/>
      <c r="AN187" s="1936"/>
      <c r="AO187" s="1937"/>
      <c r="AP187" s="1938"/>
      <c r="AQ187" s="1939"/>
      <c r="AR187" s="1939"/>
      <c r="AS187" s="1939"/>
      <c r="AT187" s="1939"/>
      <c r="AU187" s="1939"/>
      <c r="AV187" s="1939"/>
      <c r="AW187" s="1940"/>
      <c r="AX187" s="1976"/>
      <c r="AY187" s="1976"/>
      <c r="AZ187" s="1976"/>
      <c r="BA187" s="1976"/>
      <c r="BB187" s="1976"/>
      <c r="BC187" s="1976"/>
      <c r="BD187" s="1976"/>
      <c r="BE187" s="1976"/>
      <c r="BF187" s="1911" t="s">
        <v>1115</v>
      </c>
      <c r="BG187" s="1911"/>
      <c r="BH187" s="1911"/>
      <c r="BI187" s="1911"/>
      <c r="BJ187" s="1911"/>
      <c r="BK187" s="1911"/>
      <c r="BL187" s="1912"/>
      <c r="BM187" s="1913"/>
    </row>
    <row r="188" spans="1:65" ht="19.5" customHeight="1">
      <c r="A188" s="1993" t="s">
        <v>668</v>
      </c>
      <c r="B188" s="1994"/>
      <c r="C188" s="1994"/>
      <c r="D188" s="1994"/>
      <c r="E188" s="1994"/>
      <c r="F188" s="1994"/>
      <c r="G188" s="1994"/>
      <c r="H188" s="1994"/>
      <c r="I188" s="1994"/>
      <c r="J188" s="1994"/>
      <c r="K188" s="1994"/>
      <c r="L188" s="1994"/>
      <c r="M188" s="1994"/>
      <c r="N188" s="1994"/>
      <c r="O188" s="1994"/>
      <c r="P188" s="1994"/>
      <c r="Q188" s="1994"/>
      <c r="R188" s="1994"/>
      <c r="S188" s="1994"/>
      <c r="T188" s="1994"/>
      <c r="U188" s="1994"/>
      <c r="V188" s="1994"/>
      <c r="W188" s="1994"/>
      <c r="X188" s="1994"/>
      <c r="Y188" s="1994"/>
      <c r="Z188" s="1994"/>
      <c r="AA188" s="1994"/>
      <c r="AB188" s="1994"/>
      <c r="AC188" s="1994"/>
      <c r="AD188" s="1994"/>
      <c r="AE188" s="1994"/>
      <c r="AF188" s="1994"/>
      <c r="AG188" s="1903" t="s">
        <v>669</v>
      </c>
      <c r="AH188" s="1935"/>
      <c r="AI188" s="1936"/>
      <c r="AJ188" s="1936"/>
      <c r="AK188" s="1936"/>
      <c r="AL188" s="1936"/>
      <c r="AM188" s="1936"/>
      <c r="AN188" s="1936"/>
      <c r="AO188" s="1937"/>
      <c r="AP188" s="1938"/>
      <c r="AQ188" s="1939"/>
      <c r="AR188" s="1939"/>
      <c r="AS188" s="1939"/>
      <c r="AT188" s="1939"/>
      <c r="AU188" s="1939"/>
      <c r="AV188" s="1939"/>
      <c r="AW188" s="1940"/>
      <c r="AX188" s="1976"/>
      <c r="AY188" s="1976"/>
      <c r="AZ188" s="1976"/>
      <c r="BA188" s="1976"/>
      <c r="BB188" s="1976"/>
      <c r="BC188" s="1976"/>
      <c r="BD188" s="1976"/>
      <c r="BE188" s="1976"/>
      <c r="BF188" s="1911" t="s">
        <v>1115</v>
      </c>
      <c r="BG188" s="1911"/>
      <c r="BH188" s="1911"/>
      <c r="BI188" s="1911"/>
      <c r="BJ188" s="1911"/>
      <c r="BK188" s="1911"/>
      <c r="BL188" s="1912"/>
      <c r="BM188" s="1913"/>
    </row>
    <row r="189" spans="1:65" ht="19.5" customHeight="1">
      <c r="A189" s="1943" t="s">
        <v>670</v>
      </c>
      <c r="B189" s="1944"/>
      <c r="C189" s="1944"/>
      <c r="D189" s="1944"/>
      <c r="E189" s="1944"/>
      <c r="F189" s="1944"/>
      <c r="G189" s="1944"/>
      <c r="H189" s="1944"/>
      <c r="I189" s="1944"/>
      <c r="J189" s="1944"/>
      <c r="K189" s="1944"/>
      <c r="L189" s="1944"/>
      <c r="M189" s="1944"/>
      <c r="N189" s="1944"/>
      <c r="O189" s="1944"/>
      <c r="P189" s="1944"/>
      <c r="Q189" s="1944"/>
      <c r="R189" s="1944"/>
      <c r="S189" s="1944"/>
      <c r="T189" s="1944"/>
      <c r="U189" s="1944"/>
      <c r="V189" s="1944"/>
      <c r="W189" s="1944"/>
      <c r="X189" s="1944"/>
      <c r="Y189" s="1944"/>
      <c r="Z189" s="1944"/>
      <c r="AA189" s="1944"/>
      <c r="AB189" s="1988"/>
      <c r="AC189" s="1951" t="s">
        <v>671</v>
      </c>
      <c r="AD189" s="1989"/>
      <c r="AE189" s="1989"/>
      <c r="AF189" s="1990"/>
      <c r="AG189" s="1934" t="s">
        <v>672</v>
      </c>
      <c r="AH189" s="1935">
        <f>SUM(AH180:AO188)</f>
        <v>19785</v>
      </c>
      <c r="AI189" s="1936"/>
      <c r="AJ189" s="1936"/>
      <c r="AK189" s="1936"/>
      <c r="AL189" s="1936"/>
      <c r="AM189" s="1936"/>
      <c r="AN189" s="1936"/>
      <c r="AO189" s="1937"/>
      <c r="AP189" s="1938"/>
      <c r="AQ189" s="1939"/>
      <c r="AR189" s="1939"/>
      <c r="AS189" s="1939"/>
      <c r="AT189" s="1939"/>
      <c r="AU189" s="1939"/>
      <c r="AV189" s="1939"/>
      <c r="AW189" s="1940"/>
      <c r="AX189" s="1976"/>
      <c r="AY189" s="1976"/>
      <c r="AZ189" s="1976"/>
      <c r="BA189" s="1976"/>
      <c r="BB189" s="1976"/>
      <c r="BC189" s="1976"/>
      <c r="BD189" s="1976"/>
      <c r="BE189" s="1976"/>
      <c r="BF189" s="1911" t="s">
        <v>1115</v>
      </c>
      <c r="BG189" s="1911"/>
      <c r="BH189" s="1911"/>
      <c r="BI189" s="1911"/>
      <c r="BJ189" s="1911"/>
      <c r="BK189" s="1911"/>
      <c r="BL189" s="1912"/>
      <c r="BM189" s="1913"/>
    </row>
    <row r="190" spans="1:65" ht="19.5" customHeight="1">
      <c r="A190" s="1995" t="s">
        <v>673</v>
      </c>
      <c r="B190" s="1996"/>
      <c r="C190" s="1996"/>
      <c r="D190" s="1996"/>
      <c r="E190" s="1996"/>
      <c r="F190" s="1996"/>
      <c r="G190" s="1996"/>
      <c r="H190" s="1996"/>
      <c r="I190" s="1996"/>
      <c r="J190" s="1996"/>
      <c r="K190" s="1996"/>
      <c r="L190" s="1996"/>
      <c r="M190" s="1996"/>
      <c r="N190" s="1996"/>
      <c r="O190" s="1996"/>
      <c r="P190" s="1996"/>
      <c r="Q190" s="1996"/>
      <c r="R190" s="1996"/>
      <c r="S190" s="1996"/>
      <c r="T190" s="1996"/>
      <c r="U190" s="1996"/>
      <c r="V190" s="1996"/>
      <c r="W190" s="1996"/>
      <c r="X190" s="1996"/>
      <c r="Y190" s="1996"/>
      <c r="Z190" s="1996"/>
      <c r="AA190" s="1996"/>
      <c r="AB190" s="1996"/>
      <c r="AC190" s="1996"/>
      <c r="AD190" s="1996"/>
      <c r="AE190" s="1996"/>
      <c r="AF190" s="1997"/>
      <c r="AG190" s="1903" t="s">
        <v>674</v>
      </c>
      <c r="AH190" s="1935"/>
      <c r="AI190" s="1936"/>
      <c r="AJ190" s="1936"/>
      <c r="AK190" s="1936"/>
      <c r="AL190" s="1936"/>
      <c r="AM190" s="1936"/>
      <c r="AN190" s="1936"/>
      <c r="AO190" s="1937"/>
      <c r="AP190" s="1938"/>
      <c r="AQ190" s="1939"/>
      <c r="AR190" s="1939"/>
      <c r="AS190" s="1939"/>
      <c r="AT190" s="1939"/>
      <c r="AU190" s="1939"/>
      <c r="AV190" s="1939"/>
      <c r="AW190" s="1940"/>
      <c r="AX190" s="1976"/>
      <c r="AY190" s="1976"/>
      <c r="AZ190" s="1976"/>
      <c r="BA190" s="1976"/>
      <c r="BB190" s="1976"/>
      <c r="BC190" s="1976"/>
      <c r="BD190" s="1976"/>
      <c r="BE190" s="1976"/>
      <c r="BF190" s="1911" t="s">
        <v>1115</v>
      </c>
      <c r="BG190" s="1911"/>
      <c r="BH190" s="1911"/>
      <c r="BI190" s="1911"/>
      <c r="BJ190" s="1911"/>
      <c r="BK190" s="1911"/>
      <c r="BL190" s="1912"/>
      <c r="BM190" s="1913"/>
    </row>
    <row r="191" spans="1:66" ht="18" customHeight="1">
      <c r="A191" s="1943" t="s">
        <v>675</v>
      </c>
      <c r="B191" s="1944"/>
      <c r="C191" s="1944"/>
      <c r="D191" s="1944"/>
      <c r="E191" s="1944"/>
      <c r="F191" s="1944"/>
      <c r="G191" s="1944"/>
      <c r="H191" s="1944"/>
      <c r="I191" s="1944"/>
      <c r="J191" s="1944"/>
      <c r="K191" s="1944"/>
      <c r="L191" s="1944"/>
      <c r="M191" s="1944"/>
      <c r="N191" s="1944"/>
      <c r="O191" s="1944"/>
      <c r="P191" s="1944"/>
      <c r="Q191" s="1944"/>
      <c r="R191" s="1944"/>
      <c r="S191" s="1944"/>
      <c r="T191" s="1944"/>
      <c r="U191" s="1944"/>
      <c r="V191" s="1944"/>
      <c r="W191" s="1944"/>
      <c r="X191" s="1944"/>
      <c r="Y191" s="1944" t="s">
        <v>92</v>
      </c>
      <c r="Z191" s="1944"/>
      <c r="AA191" s="1944"/>
      <c r="AB191" s="1988"/>
      <c r="AC191" s="1951" t="s">
        <v>676</v>
      </c>
      <c r="AD191" s="1989"/>
      <c r="AE191" s="1989"/>
      <c r="AF191" s="1990"/>
      <c r="AG191" s="1934" t="s">
        <v>677</v>
      </c>
      <c r="AH191" s="1935">
        <f>SUM(AH189:AO190)</f>
        <v>19785</v>
      </c>
      <c r="AI191" s="1936"/>
      <c r="AJ191" s="1936"/>
      <c r="AK191" s="1936"/>
      <c r="AL191" s="1936"/>
      <c r="AM191" s="1936"/>
      <c r="AN191" s="1936"/>
      <c r="AO191" s="1937"/>
      <c r="AP191" s="1938"/>
      <c r="AQ191" s="1939"/>
      <c r="AR191" s="1939"/>
      <c r="AS191" s="1939"/>
      <c r="AT191" s="1939"/>
      <c r="AU191" s="1939"/>
      <c r="AV191" s="1939"/>
      <c r="AW191" s="1940"/>
      <c r="AX191" s="1976"/>
      <c r="AY191" s="1976"/>
      <c r="AZ191" s="1976"/>
      <c r="BA191" s="1976"/>
      <c r="BB191" s="1976"/>
      <c r="BC191" s="1976"/>
      <c r="BD191" s="1976"/>
      <c r="BE191" s="1976"/>
      <c r="BF191" s="1911" t="s">
        <v>1115</v>
      </c>
      <c r="BG191" s="1911"/>
      <c r="BH191" s="1911"/>
      <c r="BI191" s="1911"/>
      <c r="BJ191" s="1911"/>
      <c r="BK191" s="1911"/>
      <c r="BL191" s="1912"/>
      <c r="BM191" s="1913"/>
      <c r="BN191" s="1791"/>
    </row>
    <row r="192" spans="1:66" ht="18" customHeight="1">
      <c r="A192" s="1964" t="s">
        <v>678</v>
      </c>
      <c r="B192" s="1965"/>
      <c r="C192" s="1965"/>
      <c r="D192" s="1965"/>
      <c r="E192" s="1965"/>
      <c r="F192" s="1965"/>
      <c r="G192" s="1965"/>
      <c r="H192" s="1965"/>
      <c r="I192" s="1965"/>
      <c r="J192" s="1965"/>
      <c r="K192" s="1965"/>
      <c r="L192" s="1965"/>
      <c r="M192" s="1965"/>
      <c r="N192" s="1965"/>
      <c r="O192" s="1965"/>
      <c r="P192" s="1965"/>
      <c r="Q192" s="1965"/>
      <c r="R192" s="1965"/>
      <c r="S192" s="1965"/>
      <c r="T192" s="1965"/>
      <c r="U192" s="1965"/>
      <c r="V192" s="1965"/>
      <c r="W192" s="1965"/>
      <c r="X192" s="1965"/>
      <c r="Y192" s="1965"/>
      <c r="Z192" s="1965"/>
      <c r="AA192" s="1965"/>
      <c r="AB192" s="1965"/>
      <c r="AC192" s="1965"/>
      <c r="AD192" s="1965"/>
      <c r="AE192" s="1965"/>
      <c r="AF192" s="1966"/>
      <c r="AG192" s="1903" t="s">
        <v>679</v>
      </c>
      <c r="AH192" s="1935"/>
      <c r="AI192" s="1936"/>
      <c r="AJ192" s="1936"/>
      <c r="AK192" s="1936"/>
      <c r="AL192" s="1936"/>
      <c r="AM192" s="1936"/>
      <c r="AN192" s="1936"/>
      <c r="AO192" s="1937"/>
      <c r="AP192" s="1938"/>
      <c r="AQ192" s="1939"/>
      <c r="AR192" s="1939"/>
      <c r="AS192" s="1939"/>
      <c r="AT192" s="1939"/>
      <c r="AU192" s="1939"/>
      <c r="AV192" s="1939"/>
      <c r="AW192" s="1940"/>
      <c r="AX192" s="1976"/>
      <c r="AY192" s="1976"/>
      <c r="AZ192" s="1976"/>
      <c r="BA192" s="1976"/>
      <c r="BB192" s="1976"/>
      <c r="BC192" s="1976"/>
      <c r="BD192" s="1976"/>
      <c r="BE192" s="1976"/>
      <c r="BF192" s="1911" t="s">
        <v>1115</v>
      </c>
      <c r="BG192" s="1911"/>
      <c r="BH192" s="1911"/>
      <c r="BI192" s="1911"/>
      <c r="BJ192" s="1911"/>
      <c r="BK192" s="1911"/>
      <c r="BL192" s="1912"/>
      <c r="BM192" s="1913"/>
      <c r="BN192" s="1791"/>
    </row>
    <row r="193" spans="1:66" ht="18" customHeight="1">
      <c r="A193" s="1964" t="s">
        <v>680</v>
      </c>
      <c r="B193" s="1965"/>
      <c r="C193" s="1965"/>
      <c r="D193" s="1965"/>
      <c r="E193" s="1965"/>
      <c r="F193" s="1965"/>
      <c r="G193" s="1965"/>
      <c r="H193" s="1965"/>
      <c r="I193" s="1965"/>
      <c r="J193" s="1965"/>
      <c r="K193" s="1965"/>
      <c r="L193" s="1965"/>
      <c r="M193" s="1965"/>
      <c r="N193" s="1965"/>
      <c r="O193" s="1965"/>
      <c r="P193" s="1965"/>
      <c r="Q193" s="1965"/>
      <c r="R193" s="1965"/>
      <c r="S193" s="1965"/>
      <c r="T193" s="1965"/>
      <c r="U193" s="1965"/>
      <c r="V193" s="1965"/>
      <c r="W193" s="1965"/>
      <c r="X193" s="1965"/>
      <c r="Y193" s="1965"/>
      <c r="Z193" s="1965"/>
      <c r="AA193" s="1965"/>
      <c r="AB193" s="1965"/>
      <c r="AC193" s="1965"/>
      <c r="AD193" s="1965"/>
      <c r="AE193" s="1965"/>
      <c r="AF193" s="1966"/>
      <c r="AG193" s="1903" t="s">
        <v>681</v>
      </c>
      <c r="AH193" s="1935"/>
      <c r="AI193" s="1936"/>
      <c r="AJ193" s="1936"/>
      <c r="AK193" s="1936"/>
      <c r="AL193" s="1936"/>
      <c r="AM193" s="1936"/>
      <c r="AN193" s="1936"/>
      <c r="AO193" s="1937"/>
      <c r="AP193" s="1938"/>
      <c r="AQ193" s="1939"/>
      <c r="AR193" s="1939"/>
      <c r="AS193" s="1939"/>
      <c r="AT193" s="1939"/>
      <c r="AU193" s="1939"/>
      <c r="AV193" s="1939"/>
      <c r="AW193" s="1940"/>
      <c r="AX193" s="1976"/>
      <c r="AY193" s="1976"/>
      <c r="AZ193" s="1976"/>
      <c r="BA193" s="1976"/>
      <c r="BB193" s="1976"/>
      <c r="BC193" s="1976"/>
      <c r="BD193" s="1976"/>
      <c r="BE193" s="1976"/>
      <c r="BF193" s="1911" t="s">
        <v>1115</v>
      </c>
      <c r="BG193" s="1911"/>
      <c r="BH193" s="1911"/>
      <c r="BI193" s="1911"/>
      <c r="BJ193" s="1911"/>
      <c r="BK193" s="1911"/>
      <c r="BL193" s="1912"/>
      <c r="BM193" s="1913"/>
      <c r="BN193" s="1791"/>
    </row>
    <row r="194" spans="1:66" ht="18" customHeight="1">
      <c r="A194" s="1964" t="s">
        <v>682</v>
      </c>
      <c r="B194" s="1965"/>
      <c r="C194" s="1965"/>
      <c r="D194" s="1965"/>
      <c r="E194" s="1965"/>
      <c r="F194" s="1965"/>
      <c r="G194" s="1965"/>
      <c r="H194" s="1965"/>
      <c r="I194" s="1965"/>
      <c r="J194" s="1965"/>
      <c r="K194" s="1965"/>
      <c r="L194" s="1965"/>
      <c r="M194" s="1965"/>
      <c r="N194" s="1965"/>
      <c r="O194" s="1965"/>
      <c r="P194" s="1965"/>
      <c r="Q194" s="1965"/>
      <c r="R194" s="1965"/>
      <c r="S194" s="1965"/>
      <c r="T194" s="1965"/>
      <c r="U194" s="1965"/>
      <c r="V194" s="1965"/>
      <c r="W194" s="1965"/>
      <c r="X194" s="1965"/>
      <c r="Y194" s="1965"/>
      <c r="Z194" s="1965"/>
      <c r="AA194" s="1965"/>
      <c r="AB194" s="1965"/>
      <c r="AC194" s="1965"/>
      <c r="AD194" s="1965"/>
      <c r="AE194" s="1965"/>
      <c r="AF194" s="1966"/>
      <c r="AG194" s="1903" t="s">
        <v>683</v>
      </c>
      <c r="AH194" s="1935"/>
      <c r="AI194" s="1936"/>
      <c r="AJ194" s="1936"/>
      <c r="AK194" s="1936"/>
      <c r="AL194" s="1936"/>
      <c r="AM194" s="1936"/>
      <c r="AN194" s="1936"/>
      <c r="AO194" s="1937"/>
      <c r="AP194" s="1938"/>
      <c r="AQ194" s="1939"/>
      <c r="AR194" s="1939"/>
      <c r="AS194" s="1939"/>
      <c r="AT194" s="1939"/>
      <c r="AU194" s="1939"/>
      <c r="AV194" s="1939"/>
      <c r="AW194" s="1940"/>
      <c r="AX194" s="1976"/>
      <c r="AY194" s="1976"/>
      <c r="AZ194" s="1976"/>
      <c r="BA194" s="1976"/>
      <c r="BB194" s="1976"/>
      <c r="BC194" s="1976"/>
      <c r="BD194" s="1976"/>
      <c r="BE194" s="1976"/>
      <c r="BF194" s="1911" t="s">
        <v>1115</v>
      </c>
      <c r="BG194" s="1911"/>
      <c r="BH194" s="1911"/>
      <c r="BI194" s="1911"/>
      <c r="BJ194" s="1911"/>
      <c r="BK194" s="1911"/>
      <c r="BL194" s="1912"/>
      <c r="BM194" s="1913"/>
      <c r="BN194" s="1791"/>
    </row>
    <row r="195" spans="1:66" ht="18" customHeight="1">
      <c r="A195" s="1964" t="s">
        <v>684</v>
      </c>
      <c r="B195" s="1965"/>
      <c r="C195" s="1965"/>
      <c r="D195" s="1965"/>
      <c r="E195" s="1965"/>
      <c r="F195" s="1965"/>
      <c r="G195" s="1965"/>
      <c r="H195" s="1965"/>
      <c r="I195" s="1965"/>
      <c r="J195" s="1965"/>
      <c r="K195" s="1965"/>
      <c r="L195" s="1965"/>
      <c r="M195" s="1965"/>
      <c r="N195" s="1965"/>
      <c r="O195" s="1965"/>
      <c r="P195" s="1965"/>
      <c r="Q195" s="1965"/>
      <c r="R195" s="1965"/>
      <c r="S195" s="1965"/>
      <c r="T195" s="1965"/>
      <c r="U195" s="1965"/>
      <c r="V195" s="1965"/>
      <c r="W195" s="1965"/>
      <c r="X195" s="1965"/>
      <c r="Y195" s="1965"/>
      <c r="Z195" s="1965"/>
      <c r="AA195" s="1965"/>
      <c r="AB195" s="1965"/>
      <c r="AC195" s="1965"/>
      <c r="AD195" s="1965"/>
      <c r="AE195" s="1965"/>
      <c r="AF195" s="1966"/>
      <c r="AG195" s="1903" t="s">
        <v>685</v>
      </c>
      <c r="AH195" s="1935"/>
      <c r="AI195" s="1936"/>
      <c r="AJ195" s="1936"/>
      <c r="AK195" s="1936"/>
      <c r="AL195" s="1936"/>
      <c r="AM195" s="1936"/>
      <c r="AN195" s="1936"/>
      <c r="AO195" s="1937"/>
      <c r="AP195" s="1938"/>
      <c r="AQ195" s="1939"/>
      <c r="AR195" s="1939"/>
      <c r="AS195" s="1939"/>
      <c r="AT195" s="1939"/>
      <c r="AU195" s="1939"/>
      <c r="AV195" s="1939"/>
      <c r="AW195" s="1940"/>
      <c r="AX195" s="1976"/>
      <c r="AY195" s="1976"/>
      <c r="AZ195" s="1976"/>
      <c r="BA195" s="1976"/>
      <c r="BB195" s="1976"/>
      <c r="BC195" s="1976"/>
      <c r="BD195" s="1976"/>
      <c r="BE195" s="1976"/>
      <c r="BF195" s="1911" t="s">
        <v>1115</v>
      </c>
      <c r="BG195" s="1911"/>
      <c r="BH195" s="1911"/>
      <c r="BI195" s="1911"/>
      <c r="BJ195" s="1911"/>
      <c r="BK195" s="1911"/>
      <c r="BL195" s="1912"/>
      <c r="BM195" s="1913"/>
      <c r="BN195" s="1791"/>
    </row>
    <row r="196" spans="1:66" ht="18" customHeight="1">
      <c r="A196" s="1964" t="s">
        <v>686</v>
      </c>
      <c r="B196" s="1965"/>
      <c r="C196" s="1965"/>
      <c r="D196" s="1965"/>
      <c r="E196" s="1965"/>
      <c r="F196" s="1965"/>
      <c r="G196" s="1965"/>
      <c r="H196" s="1965"/>
      <c r="I196" s="1965"/>
      <c r="J196" s="1965"/>
      <c r="K196" s="1965"/>
      <c r="L196" s="1965"/>
      <c r="M196" s="1965"/>
      <c r="N196" s="1965"/>
      <c r="O196" s="1965"/>
      <c r="P196" s="1965"/>
      <c r="Q196" s="1965"/>
      <c r="R196" s="1965"/>
      <c r="S196" s="1965"/>
      <c r="T196" s="1965"/>
      <c r="U196" s="1965"/>
      <c r="V196" s="1965"/>
      <c r="W196" s="1965"/>
      <c r="X196" s="1965"/>
      <c r="Y196" s="1965"/>
      <c r="Z196" s="1965"/>
      <c r="AA196" s="1965"/>
      <c r="AB196" s="1965"/>
      <c r="AC196" s="1965"/>
      <c r="AD196" s="1965"/>
      <c r="AE196" s="1965"/>
      <c r="AF196" s="1966"/>
      <c r="AG196" s="1903" t="s">
        <v>687</v>
      </c>
      <c r="AH196" s="1935"/>
      <c r="AI196" s="1936"/>
      <c r="AJ196" s="1936"/>
      <c r="AK196" s="1936"/>
      <c r="AL196" s="1936"/>
      <c r="AM196" s="1936"/>
      <c r="AN196" s="1936"/>
      <c r="AO196" s="1937"/>
      <c r="AP196" s="1938"/>
      <c r="AQ196" s="1939"/>
      <c r="AR196" s="1939"/>
      <c r="AS196" s="1939"/>
      <c r="AT196" s="1939"/>
      <c r="AU196" s="1939"/>
      <c r="AV196" s="1939"/>
      <c r="AW196" s="1940"/>
      <c r="AX196" s="1976"/>
      <c r="AY196" s="1976"/>
      <c r="AZ196" s="1976"/>
      <c r="BA196" s="1976"/>
      <c r="BB196" s="1976"/>
      <c r="BC196" s="1976"/>
      <c r="BD196" s="1976"/>
      <c r="BE196" s="1976"/>
      <c r="BF196" s="1911" t="s">
        <v>1115</v>
      </c>
      <c r="BG196" s="1911"/>
      <c r="BH196" s="1911"/>
      <c r="BI196" s="1911"/>
      <c r="BJ196" s="1911"/>
      <c r="BK196" s="1911"/>
      <c r="BL196" s="1912"/>
      <c r="BM196" s="1913"/>
      <c r="BN196" s="1791"/>
    </row>
    <row r="197" spans="1:66" ht="18" customHeight="1">
      <c r="A197" s="1964" t="s">
        <v>688</v>
      </c>
      <c r="B197" s="1965"/>
      <c r="C197" s="1965"/>
      <c r="D197" s="1965"/>
      <c r="E197" s="1965"/>
      <c r="F197" s="1965"/>
      <c r="G197" s="1965"/>
      <c r="H197" s="1965"/>
      <c r="I197" s="1965"/>
      <c r="J197" s="1965"/>
      <c r="K197" s="1965"/>
      <c r="L197" s="1965"/>
      <c r="M197" s="1965"/>
      <c r="N197" s="1965"/>
      <c r="O197" s="1965"/>
      <c r="P197" s="1965"/>
      <c r="Q197" s="1965"/>
      <c r="R197" s="1965"/>
      <c r="S197" s="1965"/>
      <c r="T197" s="1965"/>
      <c r="U197" s="1965"/>
      <c r="V197" s="1965"/>
      <c r="W197" s="1965"/>
      <c r="X197" s="1965"/>
      <c r="Y197" s="1965"/>
      <c r="Z197" s="1965"/>
      <c r="AA197" s="1965"/>
      <c r="AB197" s="1965"/>
      <c r="AC197" s="1965"/>
      <c r="AD197" s="1965"/>
      <c r="AE197" s="1965"/>
      <c r="AF197" s="1966"/>
      <c r="AG197" s="1903" t="s">
        <v>689</v>
      </c>
      <c r="AH197" s="1935"/>
      <c r="AI197" s="1936"/>
      <c r="AJ197" s="1936"/>
      <c r="AK197" s="1936"/>
      <c r="AL197" s="1936"/>
      <c r="AM197" s="1936"/>
      <c r="AN197" s="1936"/>
      <c r="AO197" s="1937"/>
      <c r="AP197" s="1938"/>
      <c r="AQ197" s="1939"/>
      <c r="AR197" s="1939"/>
      <c r="AS197" s="1939"/>
      <c r="AT197" s="1939"/>
      <c r="AU197" s="1939"/>
      <c r="AV197" s="1939"/>
      <c r="AW197" s="1940"/>
      <c r="AX197" s="1976"/>
      <c r="AY197" s="1976"/>
      <c r="AZ197" s="1976"/>
      <c r="BA197" s="1976"/>
      <c r="BB197" s="1976"/>
      <c r="BC197" s="1976"/>
      <c r="BD197" s="1976"/>
      <c r="BE197" s="1976"/>
      <c r="BF197" s="1911" t="s">
        <v>1115</v>
      </c>
      <c r="BG197" s="1911"/>
      <c r="BH197" s="1911"/>
      <c r="BI197" s="1911"/>
      <c r="BJ197" s="1911"/>
      <c r="BK197" s="1911"/>
      <c r="BL197" s="1912"/>
      <c r="BM197" s="1913"/>
      <c r="BN197" s="1791"/>
    </row>
    <row r="198" spans="1:66" ht="18" customHeight="1">
      <c r="A198" s="2006" t="s">
        <v>690</v>
      </c>
      <c r="B198" s="2007"/>
      <c r="C198" s="2007"/>
      <c r="D198" s="2007"/>
      <c r="E198" s="2007"/>
      <c r="F198" s="2007"/>
      <c r="G198" s="2007"/>
      <c r="H198" s="2007"/>
      <c r="I198" s="2007"/>
      <c r="J198" s="2007"/>
      <c r="K198" s="2007"/>
      <c r="L198" s="2007"/>
      <c r="M198" s="2007"/>
      <c r="N198" s="2007"/>
      <c r="O198" s="2007"/>
      <c r="P198" s="2007"/>
      <c r="Q198" s="2007"/>
      <c r="R198" s="2007"/>
      <c r="S198" s="2007"/>
      <c r="T198" s="2007"/>
      <c r="U198" s="2007"/>
      <c r="V198" s="2007"/>
      <c r="W198" s="2007"/>
      <c r="X198" s="2007"/>
      <c r="Y198" s="2007"/>
      <c r="Z198" s="2007"/>
      <c r="AA198" s="2007"/>
      <c r="AB198" s="2007"/>
      <c r="AC198" s="1951" t="s">
        <v>691</v>
      </c>
      <c r="AD198" s="1989"/>
      <c r="AE198" s="1989"/>
      <c r="AF198" s="1990"/>
      <c r="AG198" s="1934" t="s">
        <v>692</v>
      </c>
      <c r="AH198" s="1904">
        <f>SUM(AH194:AO197)</f>
        <v>0</v>
      </c>
      <c r="AI198" s="1905"/>
      <c r="AJ198" s="1905"/>
      <c r="AK198" s="1905"/>
      <c r="AL198" s="1905"/>
      <c r="AM198" s="1905"/>
      <c r="AN198" s="1905"/>
      <c r="AO198" s="1906"/>
      <c r="AP198" s="1907"/>
      <c r="AQ198" s="1908"/>
      <c r="AR198" s="1908"/>
      <c r="AS198" s="1908"/>
      <c r="AT198" s="1908"/>
      <c r="AU198" s="1908"/>
      <c r="AV198" s="1908"/>
      <c r="AW198" s="1909"/>
      <c r="AX198" s="1976"/>
      <c r="AY198" s="1976"/>
      <c r="AZ198" s="1976"/>
      <c r="BA198" s="1976"/>
      <c r="BB198" s="1976"/>
      <c r="BC198" s="1976"/>
      <c r="BD198" s="1976"/>
      <c r="BE198" s="1976"/>
      <c r="BF198" s="1911" t="s">
        <v>1115</v>
      </c>
      <c r="BG198" s="1911"/>
      <c r="BH198" s="1911"/>
      <c r="BI198" s="1911"/>
      <c r="BJ198" s="1911"/>
      <c r="BK198" s="1911"/>
      <c r="BL198" s="1912"/>
      <c r="BM198" s="1913"/>
      <c r="BN198" s="1791"/>
    </row>
    <row r="199" spans="1:66" ht="18" customHeight="1">
      <c r="A199" s="1964" t="s">
        <v>693</v>
      </c>
      <c r="B199" s="1965"/>
      <c r="C199" s="1965"/>
      <c r="D199" s="1965"/>
      <c r="E199" s="1965"/>
      <c r="F199" s="1965"/>
      <c r="G199" s="1965"/>
      <c r="H199" s="1965"/>
      <c r="I199" s="1965"/>
      <c r="J199" s="1965"/>
      <c r="K199" s="1965"/>
      <c r="L199" s="1965"/>
      <c r="M199" s="1965"/>
      <c r="N199" s="1965"/>
      <c r="O199" s="1965"/>
      <c r="P199" s="1965"/>
      <c r="Q199" s="1965"/>
      <c r="R199" s="1965"/>
      <c r="S199" s="1965"/>
      <c r="T199" s="1965"/>
      <c r="U199" s="1965"/>
      <c r="V199" s="1965"/>
      <c r="W199" s="1965"/>
      <c r="X199" s="1965"/>
      <c r="Y199" s="1965"/>
      <c r="Z199" s="1965"/>
      <c r="AA199" s="1965"/>
      <c r="AB199" s="1965"/>
      <c r="AC199" s="1965"/>
      <c r="AD199" s="1965"/>
      <c r="AE199" s="1965"/>
      <c r="AF199" s="1966"/>
      <c r="AG199" s="1903" t="s">
        <v>694</v>
      </c>
      <c r="AH199" s="1935"/>
      <c r="AI199" s="1936"/>
      <c r="AJ199" s="1936"/>
      <c r="AK199" s="1936"/>
      <c r="AL199" s="1936"/>
      <c r="AM199" s="1936"/>
      <c r="AN199" s="1936"/>
      <c r="AO199" s="1937"/>
      <c r="AP199" s="1938"/>
      <c r="AQ199" s="1939"/>
      <c r="AR199" s="1939"/>
      <c r="AS199" s="1939"/>
      <c r="AT199" s="1939"/>
      <c r="AU199" s="1939"/>
      <c r="AV199" s="1939"/>
      <c r="AW199" s="1940"/>
      <c r="AX199" s="1976"/>
      <c r="AY199" s="1976"/>
      <c r="AZ199" s="1976"/>
      <c r="BA199" s="1976"/>
      <c r="BB199" s="1976"/>
      <c r="BC199" s="1976"/>
      <c r="BD199" s="1976"/>
      <c r="BE199" s="1976"/>
      <c r="BF199" s="1911" t="s">
        <v>1115</v>
      </c>
      <c r="BG199" s="1911"/>
      <c r="BH199" s="1911"/>
      <c r="BI199" s="1911"/>
      <c r="BJ199" s="1911"/>
      <c r="BK199" s="1911"/>
      <c r="BL199" s="1912"/>
      <c r="BM199" s="1913"/>
      <c r="BN199" s="1791"/>
    </row>
    <row r="200" spans="1:66" ht="18" customHeight="1">
      <c r="A200" s="1964" t="s">
        <v>695</v>
      </c>
      <c r="B200" s="1965"/>
      <c r="C200" s="1965"/>
      <c r="D200" s="1965"/>
      <c r="E200" s="1965"/>
      <c r="F200" s="1965"/>
      <c r="G200" s="1965"/>
      <c r="H200" s="1965"/>
      <c r="I200" s="1965"/>
      <c r="J200" s="1965"/>
      <c r="K200" s="1965"/>
      <c r="L200" s="1965"/>
      <c r="M200" s="1965"/>
      <c r="N200" s="1965"/>
      <c r="O200" s="1965"/>
      <c r="P200" s="1965"/>
      <c r="Q200" s="1965"/>
      <c r="R200" s="1965"/>
      <c r="S200" s="1965"/>
      <c r="T200" s="1965"/>
      <c r="U200" s="1965"/>
      <c r="V200" s="1965"/>
      <c r="W200" s="1965"/>
      <c r="X200" s="1965"/>
      <c r="Y200" s="1965"/>
      <c r="Z200" s="1965"/>
      <c r="AA200" s="1965"/>
      <c r="AB200" s="1965"/>
      <c r="AC200" s="1965"/>
      <c r="AD200" s="1965"/>
      <c r="AE200" s="1965"/>
      <c r="AF200" s="1966"/>
      <c r="AG200" s="1903" t="s">
        <v>696</v>
      </c>
      <c r="AH200" s="1935"/>
      <c r="AI200" s="1936"/>
      <c r="AJ200" s="1936"/>
      <c r="AK200" s="1936"/>
      <c r="AL200" s="1936"/>
      <c r="AM200" s="1936"/>
      <c r="AN200" s="1936"/>
      <c r="AO200" s="1937"/>
      <c r="AP200" s="1938"/>
      <c r="AQ200" s="1939"/>
      <c r="AR200" s="1939"/>
      <c r="AS200" s="1939"/>
      <c r="AT200" s="1939"/>
      <c r="AU200" s="1939"/>
      <c r="AV200" s="1939"/>
      <c r="AW200" s="1940"/>
      <c r="AX200" s="1976"/>
      <c r="AY200" s="1976"/>
      <c r="AZ200" s="1976"/>
      <c r="BA200" s="1976"/>
      <c r="BB200" s="1976"/>
      <c r="BC200" s="1976"/>
      <c r="BD200" s="1976"/>
      <c r="BE200" s="1976"/>
      <c r="BF200" s="1911" t="s">
        <v>1115</v>
      </c>
      <c r="BG200" s="1911"/>
      <c r="BH200" s="1911"/>
      <c r="BI200" s="1911"/>
      <c r="BJ200" s="1911"/>
      <c r="BK200" s="1911"/>
      <c r="BL200" s="1912"/>
      <c r="BM200" s="1913"/>
      <c r="BN200" s="1791"/>
    </row>
    <row r="201" spans="1:66" ht="18" customHeight="1">
      <c r="A201" s="1964" t="s">
        <v>697</v>
      </c>
      <c r="B201" s="1965"/>
      <c r="C201" s="1965"/>
      <c r="D201" s="1965"/>
      <c r="E201" s="1965"/>
      <c r="F201" s="1965"/>
      <c r="G201" s="1965"/>
      <c r="H201" s="1965"/>
      <c r="I201" s="1965"/>
      <c r="J201" s="1965"/>
      <c r="K201" s="1965"/>
      <c r="L201" s="1965"/>
      <c r="M201" s="1965"/>
      <c r="N201" s="1965"/>
      <c r="O201" s="1965"/>
      <c r="P201" s="1965"/>
      <c r="Q201" s="1965"/>
      <c r="R201" s="1965"/>
      <c r="S201" s="1965"/>
      <c r="T201" s="1965"/>
      <c r="U201" s="1965"/>
      <c r="V201" s="1965"/>
      <c r="W201" s="1965"/>
      <c r="X201" s="1965"/>
      <c r="Y201" s="1965"/>
      <c r="Z201" s="1965"/>
      <c r="AA201" s="1965"/>
      <c r="AB201" s="1965"/>
      <c r="AC201" s="1965"/>
      <c r="AD201" s="1965"/>
      <c r="AE201" s="1965"/>
      <c r="AF201" s="1966"/>
      <c r="AG201" s="1903" t="s">
        <v>698</v>
      </c>
      <c r="AH201" s="1935"/>
      <c r="AI201" s="1936"/>
      <c r="AJ201" s="1936"/>
      <c r="AK201" s="1936"/>
      <c r="AL201" s="1936"/>
      <c r="AM201" s="1936"/>
      <c r="AN201" s="1936"/>
      <c r="AO201" s="1937"/>
      <c r="AP201" s="1938"/>
      <c r="AQ201" s="1939"/>
      <c r="AR201" s="1939"/>
      <c r="AS201" s="1939"/>
      <c r="AT201" s="1939"/>
      <c r="AU201" s="1939"/>
      <c r="AV201" s="1939"/>
      <c r="AW201" s="1940"/>
      <c r="AX201" s="1976"/>
      <c r="AY201" s="1976"/>
      <c r="AZ201" s="1976"/>
      <c r="BA201" s="1976"/>
      <c r="BB201" s="1976"/>
      <c r="BC201" s="1976"/>
      <c r="BD201" s="1976"/>
      <c r="BE201" s="1976"/>
      <c r="BF201" s="1911" t="s">
        <v>1115</v>
      </c>
      <c r="BG201" s="1911"/>
      <c r="BH201" s="1911"/>
      <c r="BI201" s="1911"/>
      <c r="BJ201" s="1911"/>
      <c r="BK201" s="1911"/>
      <c r="BL201" s="1912"/>
      <c r="BM201" s="1913"/>
      <c r="BN201" s="1791"/>
    </row>
    <row r="202" spans="1:66" ht="36" customHeight="1">
      <c r="A202" s="1943" t="s">
        <v>699</v>
      </c>
      <c r="B202" s="1944"/>
      <c r="C202" s="1944"/>
      <c r="D202" s="1944"/>
      <c r="E202" s="1944"/>
      <c r="F202" s="1944"/>
      <c r="G202" s="1944"/>
      <c r="H202" s="1944"/>
      <c r="I202" s="1944"/>
      <c r="J202" s="1944"/>
      <c r="K202" s="1944"/>
      <c r="L202" s="1944"/>
      <c r="M202" s="1944"/>
      <c r="N202" s="1944"/>
      <c r="O202" s="1944"/>
      <c r="P202" s="1944"/>
      <c r="Q202" s="1944"/>
      <c r="R202" s="1944"/>
      <c r="S202" s="1944"/>
      <c r="T202" s="1944"/>
      <c r="U202" s="1944"/>
      <c r="V202" s="1951" t="s">
        <v>700</v>
      </c>
      <c r="W202" s="1951"/>
      <c r="X202" s="1951"/>
      <c r="Y202" s="1951"/>
      <c r="Z202" s="1951"/>
      <c r="AA202" s="1951"/>
      <c r="AB202" s="1951"/>
      <c r="AC202" s="1951"/>
      <c r="AD202" s="1951"/>
      <c r="AE202" s="1951"/>
      <c r="AF202" s="1952"/>
      <c r="AG202" s="1934" t="s">
        <v>701</v>
      </c>
      <c r="AH202" s="1904">
        <f>SUM(AH192+AH193+AH198+AH199+AH200+AH201)</f>
        <v>0</v>
      </c>
      <c r="AI202" s="1905"/>
      <c r="AJ202" s="1905"/>
      <c r="AK202" s="1905"/>
      <c r="AL202" s="1905"/>
      <c r="AM202" s="1905"/>
      <c r="AN202" s="1905"/>
      <c r="AO202" s="1906"/>
      <c r="AP202" s="1907"/>
      <c r="AQ202" s="1908"/>
      <c r="AR202" s="1908"/>
      <c r="AS202" s="1908"/>
      <c r="AT202" s="1908"/>
      <c r="AU202" s="1908"/>
      <c r="AV202" s="1908"/>
      <c r="AW202" s="1909"/>
      <c r="AX202" s="1976"/>
      <c r="AY202" s="1976"/>
      <c r="AZ202" s="1976"/>
      <c r="BA202" s="1976"/>
      <c r="BB202" s="1976"/>
      <c r="BC202" s="1976"/>
      <c r="BD202" s="1976"/>
      <c r="BE202" s="1976"/>
      <c r="BF202" s="1911" t="s">
        <v>1115</v>
      </c>
      <c r="BG202" s="1911"/>
      <c r="BH202" s="1911"/>
      <c r="BI202" s="1911"/>
      <c r="BJ202" s="1911"/>
      <c r="BK202" s="1911"/>
      <c r="BL202" s="1912"/>
      <c r="BM202" s="1913"/>
      <c r="BN202" s="1791"/>
    </row>
    <row r="203" spans="1:66" ht="21" customHeight="1">
      <c r="A203" s="1964" t="s">
        <v>702</v>
      </c>
      <c r="B203" s="1965"/>
      <c r="C203" s="1965"/>
      <c r="D203" s="1965"/>
      <c r="E203" s="1965"/>
      <c r="F203" s="1965"/>
      <c r="G203" s="1965"/>
      <c r="H203" s="1965"/>
      <c r="I203" s="1965"/>
      <c r="J203" s="1965"/>
      <c r="K203" s="1965"/>
      <c r="L203" s="1965"/>
      <c r="M203" s="1965"/>
      <c r="N203" s="1965"/>
      <c r="O203" s="1965"/>
      <c r="P203" s="1965"/>
      <c r="Q203" s="1965"/>
      <c r="R203" s="1965"/>
      <c r="S203" s="1965"/>
      <c r="T203" s="1965"/>
      <c r="U203" s="1965"/>
      <c r="V203" s="1965"/>
      <c r="W203" s="1965"/>
      <c r="X203" s="1965"/>
      <c r="Y203" s="1965"/>
      <c r="Z203" s="1965"/>
      <c r="AA203" s="1965"/>
      <c r="AB203" s="1965"/>
      <c r="AC203" s="1965"/>
      <c r="AD203" s="1965"/>
      <c r="AE203" s="1965"/>
      <c r="AF203" s="1966"/>
      <c r="AG203" s="1903" t="s">
        <v>703</v>
      </c>
      <c r="AH203" s="1935"/>
      <c r="AI203" s="1936"/>
      <c r="AJ203" s="1936"/>
      <c r="AK203" s="1936"/>
      <c r="AL203" s="1936"/>
      <c r="AM203" s="1936"/>
      <c r="AN203" s="1936"/>
      <c r="AO203" s="1937"/>
      <c r="AP203" s="1938"/>
      <c r="AQ203" s="1939"/>
      <c r="AR203" s="1939"/>
      <c r="AS203" s="1939"/>
      <c r="AT203" s="1939"/>
      <c r="AU203" s="1939"/>
      <c r="AV203" s="1939"/>
      <c r="AW203" s="1940"/>
      <c r="AX203" s="1976"/>
      <c r="AY203" s="1976"/>
      <c r="AZ203" s="1976"/>
      <c r="BA203" s="1976"/>
      <c r="BB203" s="1976"/>
      <c r="BC203" s="1976"/>
      <c r="BD203" s="1976"/>
      <c r="BE203" s="1976"/>
      <c r="BF203" s="1911" t="s">
        <v>1115</v>
      </c>
      <c r="BG203" s="1911"/>
      <c r="BH203" s="1911"/>
      <c r="BI203" s="1911"/>
      <c r="BJ203" s="1911"/>
      <c r="BK203" s="1911"/>
      <c r="BL203" s="1912"/>
      <c r="BM203" s="1913"/>
      <c r="BN203" s="1791"/>
    </row>
    <row r="204" spans="1:66" ht="18" customHeight="1">
      <c r="A204" s="1943" t="s">
        <v>704</v>
      </c>
      <c r="B204" s="1944"/>
      <c r="C204" s="1944"/>
      <c r="D204" s="1944"/>
      <c r="E204" s="1944"/>
      <c r="F204" s="1944"/>
      <c r="G204" s="1944"/>
      <c r="H204" s="1944"/>
      <c r="I204" s="1944"/>
      <c r="J204" s="1944"/>
      <c r="K204" s="1944"/>
      <c r="L204" s="1944"/>
      <c r="M204" s="1944"/>
      <c r="N204" s="1944"/>
      <c r="O204" s="1944"/>
      <c r="P204" s="1944"/>
      <c r="Q204" s="1944"/>
      <c r="R204" s="1944"/>
      <c r="S204" s="1944"/>
      <c r="T204" s="1944"/>
      <c r="U204" s="1944"/>
      <c r="V204" s="1944"/>
      <c r="W204" s="1944"/>
      <c r="X204" s="1944"/>
      <c r="Y204" s="1944"/>
      <c r="Z204" s="1944"/>
      <c r="AA204" s="1944"/>
      <c r="AB204" s="1988"/>
      <c r="AC204" s="1951" t="s">
        <v>705</v>
      </c>
      <c r="AD204" s="1989"/>
      <c r="AE204" s="1989"/>
      <c r="AF204" s="1990"/>
      <c r="AG204" s="1934" t="s">
        <v>706</v>
      </c>
      <c r="AH204" s="1935">
        <f>SUM(AH202:AO203)</f>
        <v>0</v>
      </c>
      <c r="AI204" s="1936"/>
      <c r="AJ204" s="1936"/>
      <c r="AK204" s="1936"/>
      <c r="AL204" s="1936"/>
      <c r="AM204" s="1936"/>
      <c r="AN204" s="1936"/>
      <c r="AO204" s="1937"/>
      <c r="AP204" s="1938"/>
      <c r="AQ204" s="1939"/>
      <c r="AR204" s="1939"/>
      <c r="AS204" s="1939"/>
      <c r="AT204" s="1939"/>
      <c r="AU204" s="1939"/>
      <c r="AV204" s="1939"/>
      <c r="AW204" s="1940"/>
      <c r="AX204" s="1976"/>
      <c r="AY204" s="1976"/>
      <c r="AZ204" s="1976"/>
      <c r="BA204" s="1976"/>
      <c r="BB204" s="1976"/>
      <c r="BC204" s="1976"/>
      <c r="BD204" s="1976"/>
      <c r="BE204" s="1976"/>
      <c r="BF204" s="1911" t="s">
        <v>1115</v>
      </c>
      <c r="BG204" s="1911"/>
      <c r="BH204" s="1911"/>
      <c r="BI204" s="1911"/>
      <c r="BJ204" s="1911"/>
      <c r="BK204" s="1911"/>
      <c r="BL204" s="1912"/>
      <c r="BM204" s="1913"/>
      <c r="BN204" s="1791"/>
    </row>
    <row r="205" spans="1:65" ht="21.75" customHeight="1">
      <c r="A205" s="2014" t="s">
        <v>707</v>
      </c>
      <c r="B205" s="2015"/>
      <c r="C205" s="2015"/>
      <c r="D205" s="2015"/>
      <c r="E205" s="2015"/>
      <c r="F205" s="2015"/>
      <c r="G205" s="2015"/>
      <c r="H205" s="2015"/>
      <c r="I205" s="2015"/>
      <c r="J205" s="2015"/>
      <c r="K205" s="2015"/>
      <c r="L205" s="2015"/>
      <c r="M205" s="2015"/>
      <c r="N205" s="2015"/>
      <c r="O205" s="2015"/>
      <c r="P205" s="2015"/>
      <c r="Q205" s="2015"/>
      <c r="R205" s="2015"/>
      <c r="S205" s="2015"/>
      <c r="T205" s="2015"/>
      <c r="U205" s="2015"/>
      <c r="V205" s="2015"/>
      <c r="W205" s="2015"/>
      <c r="X205" s="2015"/>
      <c r="Y205" s="2015"/>
      <c r="Z205" s="2015"/>
      <c r="AA205" s="2015"/>
      <c r="AB205" s="2015"/>
      <c r="AC205" s="2015"/>
      <c r="AD205" s="2015"/>
      <c r="AE205" s="2015"/>
      <c r="AF205" s="2016"/>
      <c r="AG205" s="1903" t="s">
        <v>708</v>
      </c>
      <c r="AH205" s="1935">
        <v>57000</v>
      </c>
      <c r="AI205" s="1936"/>
      <c r="AJ205" s="1936"/>
      <c r="AK205" s="1936"/>
      <c r="AL205" s="1936"/>
      <c r="AM205" s="1936"/>
      <c r="AN205" s="1936"/>
      <c r="AO205" s="1937"/>
      <c r="AP205" s="1938"/>
      <c r="AQ205" s="1939"/>
      <c r="AR205" s="1939"/>
      <c r="AS205" s="1939"/>
      <c r="AT205" s="1939"/>
      <c r="AU205" s="1939"/>
      <c r="AV205" s="1939"/>
      <c r="AW205" s="1940"/>
      <c r="AX205" s="1976"/>
      <c r="AY205" s="1976"/>
      <c r="AZ205" s="1976"/>
      <c r="BA205" s="1976"/>
      <c r="BB205" s="1976"/>
      <c r="BC205" s="1976"/>
      <c r="BD205" s="1976"/>
      <c r="BE205" s="1976"/>
      <c r="BF205" s="1911" t="s">
        <v>1115</v>
      </c>
      <c r="BG205" s="1911"/>
      <c r="BH205" s="1911"/>
      <c r="BI205" s="1911"/>
      <c r="BJ205" s="1911"/>
      <c r="BK205" s="1911"/>
      <c r="BL205" s="1912"/>
      <c r="BM205" s="1913"/>
    </row>
    <row r="206" spans="1:65" ht="21.75" customHeight="1">
      <c r="A206" s="2014" t="s">
        <v>709</v>
      </c>
      <c r="B206" s="2015"/>
      <c r="C206" s="2015"/>
      <c r="D206" s="2015"/>
      <c r="E206" s="2015"/>
      <c r="F206" s="2015"/>
      <c r="G206" s="2015"/>
      <c r="H206" s="2015"/>
      <c r="I206" s="2015"/>
      <c r="J206" s="2015"/>
      <c r="K206" s="2015"/>
      <c r="L206" s="2015"/>
      <c r="M206" s="2015"/>
      <c r="N206" s="2015"/>
      <c r="O206" s="2015"/>
      <c r="P206" s="2015"/>
      <c r="Q206" s="2015"/>
      <c r="R206" s="2015"/>
      <c r="S206" s="2015"/>
      <c r="T206" s="2015"/>
      <c r="U206" s="2015"/>
      <c r="V206" s="2015"/>
      <c r="W206" s="2015"/>
      <c r="X206" s="2015"/>
      <c r="Y206" s="2015"/>
      <c r="Z206" s="2015"/>
      <c r="AA206" s="2015"/>
      <c r="AB206" s="2015"/>
      <c r="AC206" s="2015"/>
      <c r="AD206" s="2015"/>
      <c r="AE206" s="2015"/>
      <c r="AF206" s="2016"/>
      <c r="AG206" s="1903" t="s">
        <v>710</v>
      </c>
      <c r="AH206" s="1935"/>
      <c r="AI206" s="1936"/>
      <c r="AJ206" s="1936"/>
      <c r="AK206" s="1936"/>
      <c r="AL206" s="1936"/>
      <c r="AM206" s="1936"/>
      <c r="AN206" s="1936"/>
      <c r="AO206" s="1937"/>
      <c r="AP206" s="1938"/>
      <c r="AQ206" s="1939"/>
      <c r="AR206" s="1939"/>
      <c r="AS206" s="1939"/>
      <c r="AT206" s="1939"/>
      <c r="AU206" s="1939"/>
      <c r="AV206" s="1939"/>
      <c r="AW206" s="1940"/>
      <c r="AX206" s="1976"/>
      <c r="AY206" s="1976"/>
      <c r="AZ206" s="1976"/>
      <c r="BA206" s="1976"/>
      <c r="BB206" s="1976"/>
      <c r="BC206" s="1976"/>
      <c r="BD206" s="1976"/>
      <c r="BE206" s="1976"/>
      <c r="BF206" s="1911" t="s">
        <v>1115</v>
      </c>
      <c r="BG206" s="1911"/>
      <c r="BH206" s="1911"/>
      <c r="BI206" s="1911"/>
      <c r="BJ206" s="1911"/>
      <c r="BK206" s="1911"/>
      <c r="BL206" s="1912"/>
      <c r="BM206" s="1913"/>
    </row>
    <row r="207" spans="1:65" ht="21.75" customHeight="1">
      <c r="A207" s="2014" t="s">
        <v>711</v>
      </c>
      <c r="B207" s="2015"/>
      <c r="C207" s="2015"/>
      <c r="D207" s="2015"/>
      <c r="E207" s="2015"/>
      <c r="F207" s="2015"/>
      <c r="G207" s="2015"/>
      <c r="H207" s="2015"/>
      <c r="I207" s="2015"/>
      <c r="J207" s="2015"/>
      <c r="K207" s="2015"/>
      <c r="L207" s="2015"/>
      <c r="M207" s="2015"/>
      <c r="N207" s="2015"/>
      <c r="O207" s="2015"/>
      <c r="P207" s="2015"/>
      <c r="Q207" s="2015"/>
      <c r="R207" s="2015"/>
      <c r="S207" s="2015"/>
      <c r="T207" s="2015"/>
      <c r="U207" s="2015"/>
      <c r="V207" s="2015"/>
      <c r="W207" s="2015"/>
      <c r="X207" s="2015"/>
      <c r="Y207" s="2015"/>
      <c r="Z207" s="2015"/>
      <c r="AA207" s="2015"/>
      <c r="AB207" s="2015"/>
      <c r="AC207" s="2015"/>
      <c r="AD207" s="2015"/>
      <c r="AE207" s="2015"/>
      <c r="AF207" s="2016"/>
      <c r="AG207" s="1903" t="s">
        <v>712</v>
      </c>
      <c r="AH207" s="1935"/>
      <c r="AI207" s="1936"/>
      <c r="AJ207" s="1936"/>
      <c r="AK207" s="1936"/>
      <c r="AL207" s="1936"/>
      <c r="AM207" s="1936"/>
      <c r="AN207" s="1936"/>
      <c r="AO207" s="1937"/>
      <c r="AP207" s="1938"/>
      <c r="AQ207" s="1939"/>
      <c r="AR207" s="1939"/>
      <c r="AS207" s="1939"/>
      <c r="AT207" s="1939"/>
      <c r="AU207" s="1939"/>
      <c r="AV207" s="1939"/>
      <c r="AW207" s="1940"/>
      <c r="AX207" s="1976"/>
      <c r="AY207" s="1976"/>
      <c r="AZ207" s="1976"/>
      <c r="BA207" s="1976"/>
      <c r="BB207" s="1976"/>
      <c r="BC207" s="1976"/>
      <c r="BD207" s="1976"/>
      <c r="BE207" s="1976"/>
      <c r="BF207" s="1911" t="s">
        <v>1115</v>
      </c>
      <c r="BG207" s="1911"/>
      <c r="BH207" s="1911"/>
      <c r="BI207" s="1911"/>
      <c r="BJ207" s="1911"/>
      <c r="BK207" s="1911"/>
      <c r="BL207" s="1912"/>
      <c r="BM207" s="1913"/>
    </row>
    <row r="208" spans="1:65" ht="21" customHeight="1">
      <c r="A208" s="1981" t="s">
        <v>713</v>
      </c>
      <c r="B208" s="1982"/>
      <c r="C208" s="1982"/>
      <c r="D208" s="1982"/>
      <c r="E208" s="1982"/>
      <c r="F208" s="1982"/>
      <c r="G208" s="1982"/>
      <c r="H208" s="1982"/>
      <c r="I208" s="1982"/>
      <c r="J208" s="1982"/>
      <c r="K208" s="1982"/>
      <c r="L208" s="1982"/>
      <c r="M208" s="1982"/>
      <c r="N208" s="1982"/>
      <c r="O208" s="1982"/>
      <c r="P208" s="1982"/>
      <c r="Q208" s="1982"/>
      <c r="R208" s="1982"/>
      <c r="S208" s="1982"/>
      <c r="T208" s="1982"/>
      <c r="U208" s="1982"/>
      <c r="V208" s="1982"/>
      <c r="W208" s="1982"/>
      <c r="X208" s="1982"/>
      <c r="Y208" s="1982"/>
      <c r="Z208" s="1982"/>
      <c r="AA208" s="1982"/>
      <c r="AB208" s="1982"/>
      <c r="AC208" s="1982"/>
      <c r="AD208" s="1982"/>
      <c r="AE208" s="1982"/>
      <c r="AF208" s="1983"/>
      <c r="AG208" s="1903" t="s">
        <v>714</v>
      </c>
      <c r="AH208" s="1935"/>
      <c r="AI208" s="1936"/>
      <c r="AJ208" s="1936"/>
      <c r="AK208" s="1936"/>
      <c r="AL208" s="1936"/>
      <c r="AM208" s="1936"/>
      <c r="AN208" s="1936"/>
      <c r="AO208" s="1937"/>
      <c r="AP208" s="1938"/>
      <c r="AQ208" s="1939"/>
      <c r="AR208" s="1939"/>
      <c r="AS208" s="1939"/>
      <c r="AT208" s="1939"/>
      <c r="AU208" s="1939"/>
      <c r="AV208" s="1939"/>
      <c r="AW208" s="1940"/>
      <c r="AX208" s="1976"/>
      <c r="AY208" s="1976"/>
      <c r="AZ208" s="1976"/>
      <c r="BA208" s="1976"/>
      <c r="BB208" s="1976"/>
      <c r="BC208" s="1976"/>
      <c r="BD208" s="1976"/>
      <c r="BE208" s="1976"/>
      <c r="BF208" s="1911" t="s">
        <v>1115</v>
      </c>
      <c r="BG208" s="1911"/>
      <c r="BH208" s="1911"/>
      <c r="BI208" s="1911"/>
      <c r="BJ208" s="1911"/>
      <c r="BK208" s="1911"/>
      <c r="BL208" s="1912"/>
      <c r="BM208" s="1913"/>
    </row>
    <row r="209" spans="1:65" ht="21.75" customHeight="1">
      <c r="A209" s="1967" t="s">
        <v>715</v>
      </c>
      <c r="B209" s="1968"/>
      <c r="C209" s="1968"/>
      <c r="D209" s="1968"/>
      <c r="E209" s="1968"/>
      <c r="F209" s="1968"/>
      <c r="G209" s="1968"/>
      <c r="H209" s="1968"/>
      <c r="I209" s="1968"/>
      <c r="J209" s="1968"/>
      <c r="K209" s="1968"/>
      <c r="L209" s="1968"/>
      <c r="M209" s="1968"/>
      <c r="N209" s="1968"/>
      <c r="O209" s="1968"/>
      <c r="P209" s="1968"/>
      <c r="Q209" s="1968"/>
      <c r="R209" s="1968"/>
      <c r="S209" s="1968"/>
      <c r="T209" s="1968"/>
      <c r="U209" s="1968"/>
      <c r="V209" s="1958" t="s">
        <v>716</v>
      </c>
      <c r="W209" s="1958"/>
      <c r="X209" s="1958"/>
      <c r="Y209" s="1958"/>
      <c r="Z209" s="1958"/>
      <c r="AA209" s="1958"/>
      <c r="AB209" s="1958"/>
      <c r="AC209" s="1958"/>
      <c r="AD209" s="1958"/>
      <c r="AE209" s="1958"/>
      <c r="AF209" s="1959"/>
      <c r="AG209" s="1934" t="s">
        <v>717</v>
      </c>
      <c r="AH209" s="1935">
        <f>SUM(AH179+AH191+AH204+AH205+AH206+AH207+AH208)</f>
        <v>4086785</v>
      </c>
      <c r="AI209" s="1936"/>
      <c r="AJ209" s="1936"/>
      <c r="AK209" s="1936"/>
      <c r="AL209" s="1936"/>
      <c r="AM209" s="1936"/>
      <c r="AN209" s="1936"/>
      <c r="AO209" s="1937"/>
      <c r="AP209" s="1938"/>
      <c r="AQ209" s="1939"/>
      <c r="AR209" s="1939"/>
      <c r="AS209" s="1939"/>
      <c r="AT209" s="1939"/>
      <c r="AU209" s="1939"/>
      <c r="AV209" s="1939"/>
      <c r="AW209" s="1940"/>
      <c r="AX209" s="1976"/>
      <c r="AY209" s="1976"/>
      <c r="AZ209" s="1976"/>
      <c r="BA209" s="1976"/>
      <c r="BB209" s="1976"/>
      <c r="BC209" s="1976"/>
      <c r="BD209" s="1976"/>
      <c r="BE209" s="1976"/>
      <c r="BF209" s="1911" t="s">
        <v>1115</v>
      </c>
      <c r="BG209" s="1911"/>
      <c r="BH209" s="1911"/>
      <c r="BI209" s="1911"/>
      <c r="BJ209" s="1911"/>
      <c r="BK209" s="1911"/>
      <c r="BL209" s="1912"/>
      <c r="BM209" s="1913"/>
    </row>
    <row r="210" spans="1:66" ht="18" customHeight="1">
      <c r="A210" s="1943" t="s">
        <v>718</v>
      </c>
      <c r="B210" s="1944"/>
      <c r="C210" s="1944"/>
      <c r="D210" s="1944"/>
      <c r="E210" s="1944"/>
      <c r="F210" s="1944"/>
      <c r="G210" s="1944"/>
      <c r="H210" s="1944"/>
      <c r="I210" s="1944"/>
      <c r="J210" s="1944"/>
      <c r="K210" s="1944"/>
      <c r="L210" s="1944"/>
      <c r="M210" s="1944"/>
      <c r="N210" s="1944"/>
      <c r="O210" s="1944"/>
      <c r="P210" s="1944"/>
      <c r="Q210" s="1944"/>
      <c r="R210" s="1944"/>
      <c r="S210" s="1944"/>
      <c r="T210" s="1944"/>
      <c r="U210" s="1944"/>
      <c r="V210" s="1944"/>
      <c r="W210" s="1944"/>
      <c r="X210" s="1944"/>
      <c r="Y210" s="1944"/>
      <c r="Z210" s="1944"/>
      <c r="AA210" s="1944"/>
      <c r="AB210" s="1944"/>
      <c r="AC210" s="1944"/>
      <c r="AD210" s="1944"/>
      <c r="AE210" s="1944"/>
      <c r="AF210" s="1945"/>
      <c r="AG210" s="1934" t="s">
        <v>719</v>
      </c>
      <c r="AH210" s="1904"/>
      <c r="AI210" s="1905"/>
      <c r="AJ210" s="1905"/>
      <c r="AK210" s="1905"/>
      <c r="AL210" s="1905"/>
      <c r="AM210" s="1905"/>
      <c r="AN210" s="1905"/>
      <c r="AO210" s="1906"/>
      <c r="AP210" s="1907"/>
      <c r="AQ210" s="1908"/>
      <c r="AR210" s="1908"/>
      <c r="AS210" s="1908"/>
      <c r="AT210" s="1908"/>
      <c r="AU210" s="1908"/>
      <c r="AV210" s="1908"/>
      <c r="AW210" s="1909"/>
      <c r="AX210" s="1976"/>
      <c r="AY210" s="1976"/>
      <c r="AZ210" s="1976"/>
      <c r="BA210" s="1976"/>
      <c r="BB210" s="1976"/>
      <c r="BC210" s="1976"/>
      <c r="BD210" s="1976"/>
      <c r="BE210" s="1976"/>
      <c r="BF210" s="1911" t="s">
        <v>1115</v>
      </c>
      <c r="BG210" s="1911"/>
      <c r="BH210" s="1911"/>
      <c r="BI210" s="1911"/>
      <c r="BJ210" s="1911"/>
      <c r="BK210" s="1911"/>
      <c r="BL210" s="1912"/>
      <c r="BM210" s="1913"/>
      <c r="BN210" s="1791"/>
    </row>
    <row r="211" spans="1:66" ht="18" customHeight="1">
      <c r="A211" s="1943" t="s">
        <v>0</v>
      </c>
      <c r="B211" s="1944"/>
      <c r="C211" s="1944"/>
      <c r="D211" s="1944"/>
      <c r="E211" s="1944"/>
      <c r="F211" s="1944"/>
      <c r="G211" s="1944"/>
      <c r="H211" s="1944"/>
      <c r="I211" s="1944"/>
      <c r="J211" s="1944"/>
      <c r="K211" s="1944"/>
      <c r="L211" s="1944"/>
      <c r="M211" s="1944"/>
      <c r="N211" s="1944"/>
      <c r="O211" s="1944"/>
      <c r="P211" s="1944"/>
      <c r="Q211" s="1944"/>
      <c r="R211" s="1944"/>
      <c r="S211" s="1944"/>
      <c r="T211" s="1944"/>
      <c r="U211" s="1944"/>
      <c r="V211" s="1944"/>
      <c r="W211" s="1944"/>
      <c r="X211" s="1944"/>
      <c r="Y211" s="1944"/>
      <c r="Z211" s="1944"/>
      <c r="AA211" s="1944"/>
      <c r="AB211" s="1944"/>
      <c r="AC211" s="1944"/>
      <c r="AD211" s="1944"/>
      <c r="AE211" s="1944"/>
      <c r="AF211" s="1945"/>
      <c r="AG211" s="1934" t="s">
        <v>1</v>
      </c>
      <c r="AH211" s="1935">
        <v>78000</v>
      </c>
      <c r="AI211" s="1936"/>
      <c r="AJ211" s="1936"/>
      <c r="AK211" s="1936"/>
      <c r="AL211" s="1936"/>
      <c r="AM211" s="1936"/>
      <c r="AN211" s="1936"/>
      <c r="AO211" s="1937"/>
      <c r="AP211" s="1938"/>
      <c r="AQ211" s="1939"/>
      <c r="AR211" s="1939"/>
      <c r="AS211" s="1939"/>
      <c r="AT211" s="1939"/>
      <c r="AU211" s="1939"/>
      <c r="AV211" s="1939"/>
      <c r="AW211" s="1940"/>
      <c r="AX211" s="1976"/>
      <c r="AY211" s="1976"/>
      <c r="AZ211" s="1976"/>
      <c r="BA211" s="1976"/>
      <c r="BB211" s="1976"/>
      <c r="BC211" s="1976"/>
      <c r="BD211" s="1976"/>
      <c r="BE211" s="1976"/>
      <c r="BF211" s="1911" t="s">
        <v>1115</v>
      </c>
      <c r="BG211" s="1911"/>
      <c r="BH211" s="1911"/>
      <c r="BI211" s="1911"/>
      <c r="BJ211" s="1911"/>
      <c r="BK211" s="1911"/>
      <c r="BL211" s="1912"/>
      <c r="BM211" s="1913"/>
      <c r="BN211" s="1791"/>
    </row>
    <row r="212" spans="1:66" ht="18" customHeight="1">
      <c r="A212" s="1943" t="s">
        <v>2</v>
      </c>
      <c r="B212" s="1944"/>
      <c r="C212" s="1944"/>
      <c r="D212" s="1944"/>
      <c r="E212" s="1944"/>
      <c r="F212" s="1944"/>
      <c r="G212" s="1944"/>
      <c r="H212" s="1944"/>
      <c r="I212" s="1944"/>
      <c r="J212" s="1944"/>
      <c r="K212" s="1944"/>
      <c r="L212" s="1944"/>
      <c r="M212" s="1944"/>
      <c r="N212" s="1944"/>
      <c r="O212" s="1944"/>
      <c r="P212" s="1944"/>
      <c r="Q212" s="1944"/>
      <c r="R212" s="1944"/>
      <c r="S212" s="1944"/>
      <c r="T212" s="1944"/>
      <c r="U212" s="1944"/>
      <c r="V212" s="1944"/>
      <c r="W212" s="1944"/>
      <c r="X212" s="1944"/>
      <c r="Y212" s="1944"/>
      <c r="Z212" s="1944"/>
      <c r="AA212" s="1944"/>
      <c r="AB212" s="1944"/>
      <c r="AC212" s="1944"/>
      <c r="AD212" s="1944"/>
      <c r="AE212" s="1944"/>
      <c r="AF212" s="1945"/>
      <c r="AG212" s="1934" t="s">
        <v>3</v>
      </c>
      <c r="AH212" s="1935"/>
      <c r="AI212" s="1936"/>
      <c r="AJ212" s="1936"/>
      <c r="AK212" s="1936"/>
      <c r="AL212" s="1936"/>
      <c r="AM212" s="1936"/>
      <c r="AN212" s="1936"/>
      <c r="AO212" s="1937"/>
      <c r="AP212" s="1938"/>
      <c r="AQ212" s="1939"/>
      <c r="AR212" s="1939"/>
      <c r="AS212" s="1939"/>
      <c r="AT212" s="1939"/>
      <c r="AU212" s="1939"/>
      <c r="AV212" s="1939"/>
      <c r="AW212" s="1940"/>
      <c r="AX212" s="1976"/>
      <c r="AY212" s="1976"/>
      <c r="AZ212" s="1976"/>
      <c r="BA212" s="1976"/>
      <c r="BB212" s="1976"/>
      <c r="BC212" s="1976"/>
      <c r="BD212" s="1976"/>
      <c r="BE212" s="1976"/>
      <c r="BF212" s="1911" t="s">
        <v>1115</v>
      </c>
      <c r="BG212" s="1911"/>
      <c r="BH212" s="1911"/>
      <c r="BI212" s="1911"/>
      <c r="BJ212" s="1911"/>
      <c r="BK212" s="1911"/>
      <c r="BL212" s="1912"/>
      <c r="BM212" s="1913"/>
      <c r="BN212" s="1791"/>
    </row>
    <row r="213" spans="1:66" ht="18" customHeight="1">
      <c r="A213" s="1943" t="s">
        <v>4</v>
      </c>
      <c r="B213" s="1944"/>
      <c r="C213" s="1944"/>
      <c r="D213" s="1944"/>
      <c r="E213" s="1944"/>
      <c r="F213" s="1944"/>
      <c r="G213" s="1944"/>
      <c r="H213" s="1944"/>
      <c r="I213" s="1944"/>
      <c r="J213" s="1944"/>
      <c r="K213" s="1944"/>
      <c r="L213" s="1944"/>
      <c r="M213" s="1944"/>
      <c r="N213" s="1944"/>
      <c r="O213" s="1944"/>
      <c r="P213" s="1944"/>
      <c r="Q213" s="1944"/>
      <c r="R213" s="1944"/>
      <c r="S213" s="1944"/>
      <c r="T213" s="1944"/>
      <c r="U213" s="1944"/>
      <c r="V213" s="1944"/>
      <c r="W213" s="1944"/>
      <c r="X213" s="1944"/>
      <c r="Y213" s="1944"/>
      <c r="Z213" s="1944"/>
      <c r="AA213" s="1944"/>
      <c r="AB213" s="1944"/>
      <c r="AC213" s="1944"/>
      <c r="AD213" s="1944"/>
      <c r="AE213" s="1944"/>
      <c r="AF213" s="1945"/>
      <c r="AG213" s="1934" t="s">
        <v>5</v>
      </c>
      <c r="AH213" s="1935"/>
      <c r="AI213" s="1936"/>
      <c r="AJ213" s="1936"/>
      <c r="AK213" s="1936"/>
      <c r="AL213" s="1936"/>
      <c r="AM213" s="1936"/>
      <c r="AN213" s="1936"/>
      <c r="AO213" s="1937"/>
      <c r="AP213" s="1938"/>
      <c r="AQ213" s="1939"/>
      <c r="AR213" s="1939"/>
      <c r="AS213" s="1939"/>
      <c r="AT213" s="1939"/>
      <c r="AU213" s="1939"/>
      <c r="AV213" s="1939"/>
      <c r="AW213" s="1940"/>
      <c r="AX213" s="1976"/>
      <c r="AY213" s="1976"/>
      <c r="AZ213" s="1976"/>
      <c r="BA213" s="1976"/>
      <c r="BB213" s="1976"/>
      <c r="BC213" s="1976"/>
      <c r="BD213" s="1976"/>
      <c r="BE213" s="1976"/>
      <c r="BF213" s="1911" t="s">
        <v>1115</v>
      </c>
      <c r="BG213" s="1911"/>
      <c r="BH213" s="1911"/>
      <c r="BI213" s="1911"/>
      <c r="BJ213" s="1911"/>
      <c r="BK213" s="1911"/>
      <c r="BL213" s="1912"/>
      <c r="BM213" s="1913"/>
      <c r="BN213" s="1791"/>
    </row>
    <row r="214" spans="1:67" ht="23.25" customHeight="1">
      <c r="A214" s="1943" t="s">
        <v>6</v>
      </c>
      <c r="B214" s="1944"/>
      <c r="C214" s="1944"/>
      <c r="D214" s="1944"/>
      <c r="E214" s="1944"/>
      <c r="F214" s="1944"/>
      <c r="G214" s="1944"/>
      <c r="H214" s="1944"/>
      <c r="I214" s="1944"/>
      <c r="J214" s="1944"/>
      <c r="K214" s="1944"/>
      <c r="L214" s="1944"/>
      <c r="M214" s="1944"/>
      <c r="N214" s="1944"/>
      <c r="O214" s="1944"/>
      <c r="P214" s="1944"/>
      <c r="Q214" s="1944"/>
      <c r="R214" s="1944"/>
      <c r="S214" s="1944"/>
      <c r="T214" s="1944"/>
      <c r="U214" s="1944"/>
      <c r="V214" s="1944"/>
      <c r="W214" s="1944"/>
      <c r="X214" s="1944"/>
      <c r="Y214" s="1944"/>
      <c r="Z214" s="1944"/>
      <c r="AA214" s="1944"/>
      <c r="AB214" s="1944"/>
      <c r="AC214" s="1944"/>
      <c r="AD214" s="1944"/>
      <c r="AE214" s="1944"/>
      <c r="AF214" s="1945"/>
      <c r="AG214" s="1934" t="s">
        <v>7</v>
      </c>
      <c r="AH214" s="1935"/>
      <c r="AI214" s="1936"/>
      <c r="AJ214" s="1936"/>
      <c r="AK214" s="1936"/>
      <c r="AL214" s="1936"/>
      <c r="AM214" s="1936"/>
      <c r="AN214" s="1936"/>
      <c r="AO214" s="1937"/>
      <c r="AP214" s="1938"/>
      <c r="AQ214" s="1939"/>
      <c r="AR214" s="1939"/>
      <c r="AS214" s="1939"/>
      <c r="AT214" s="1939"/>
      <c r="AU214" s="1939"/>
      <c r="AV214" s="1939"/>
      <c r="AW214" s="1940"/>
      <c r="AX214" s="1976"/>
      <c r="AY214" s="1976"/>
      <c r="AZ214" s="1976"/>
      <c r="BA214" s="1976"/>
      <c r="BB214" s="1976"/>
      <c r="BC214" s="1976"/>
      <c r="BD214" s="1976"/>
      <c r="BE214" s="1976"/>
      <c r="BF214" s="1911" t="s">
        <v>1115</v>
      </c>
      <c r="BG214" s="1911"/>
      <c r="BH214" s="1911"/>
      <c r="BI214" s="1911"/>
      <c r="BJ214" s="1911"/>
      <c r="BK214" s="1911"/>
      <c r="BL214" s="1912"/>
      <c r="BM214" s="1913"/>
      <c r="BN214" s="1791"/>
      <c r="BO214" s="1791"/>
    </row>
    <row r="215" spans="1:65" ht="25.5" customHeight="1">
      <c r="A215" s="1943" t="s">
        <v>8</v>
      </c>
      <c r="B215" s="1944"/>
      <c r="C215" s="1944"/>
      <c r="D215" s="1944"/>
      <c r="E215" s="1944"/>
      <c r="F215" s="1944"/>
      <c r="G215" s="1944"/>
      <c r="H215" s="1944"/>
      <c r="I215" s="1944"/>
      <c r="J215" s="1944"/>
      <c r="K215" s="1944"/>
      <c r="L215" s="1944"/>
      <c r="M215" s="1944"/>
      <c r="N215" s="1944"/>
      <c r="O215" s="1944"/>
      <c r="P215" s="1944"/>
      <c r="Q215" s="1944"/>
      <c r="R215" s="1961" t="s">
        <v>9</v>
      </c>
      <c r="S215" s="1961"/>
      <c r="T215" s="1961"/>
      <c r="U215" s="1961"/>
      <c r="V215" s="1961"/>
      <c r="W215" s="1961"/>
      <c r="X215" s="1961"/>
      <c r="Y215" s="1961"/>
      <c r="Z215" s="1961"/>
      <c r="AA215" s="1961"/>
      <c r="AB215" s="1961"/>
      <c r="AC215" s="1961"/>
      <c r="AD215" s="1961"/>
      <c r="AE215" s="1961"/>
      <c r="AF215" s="1962"/>
      <c r="AG215" s="1934" t="s">
        <v>10</v>
      </c>
      <c r="AH215" s="1935">
        <f>SUM(AH115+AH116+AH117+AH118+AH119+AH120+AH121+AH130+AH131+AH132+AH133+AH134+AH135+AH136+AH153+AH165+AH178+AH209+AH210+AH211+AH212+AH213+AH214)</f>
        <v>19968259</v>
      </c>
      <c r="AI215" s="1936"/>
      <c r="AJ215" s="1936"/>
      <c r="AK215" s="1936"/>
      <c r="AL215" s="1936"/>
      <c r="AM215" s="1936"/>
      <c r="AN215" s="1936"/>
      <c r="AO215" s="1937"/>
      <c r="AP215" s="1938"/>
      <c r="AQ215" s="1939"/>
      <c r="AR215" s="1939"/>
      <c r="AS215" s="1939"/>
      <c r="AT215" s="1939"/>
      <c r="AU215" s="1939"/>
      <c r="AV215" s="1939"/>
      <c r="AW215" s="1940"/>
      <c r="AX215" s="1971"/>
      <c r="AY215" s="1971"/>
      <c r="AZ215" s="1971"/>
      <c r="BA215" s="1971"/>
      <c r="BB215" s="1971"/>
      <c r="BC215" s="1971"/>
      <c r="BD215" s="1971"/>
      <c r="BE215" s="1971"/>
      <c r="BF215" s="1971"/>
      <c r="BG215" s="1971"/>
      <c r="BH215" s="1971"/>
      <c r="BI215" s="1971"/>
      <c r="BJ215" s="1971"/>
      <c r="BK215" s="1971"/>
      <c r="BL215" s="1972"/>
      <c r="BM215" s="1973"/>
    </row>
    <row r="216" spans="1:65" ht="21.75" customHeight="1">
      <c r="A216" s="1943" t="s">
        <v>93</v>
      </c>
      <c r="B216" s="1944"/>
      <c r="C216" s="1944"/>
      <c r="D216" s="1944"/>
      <c r="E216" s="1944"/>
      <c r="F216" s="1944"/>
      <c r="G216" s="1944"/>
      <c r="H216" s="1944"/>
      <c r="I216" s="1944"/>
      <c r="J216" s="1944"/>
      <c r="K216" s="1944"/>
      <c r="L216" s="1944"/>
      <c r="M216" s="1944"/>
      <c r="N216" s="1944"/>
      <c r="O216" s="1944"/>
      <c r="P216" s="1944"/>
      <c r="Q216" s="1944"/>
      <c r="R216" s="1944"/>
      <c r="S216" s="1944"/>
      <c r="T216" s="1944"/>
      <c r="U216" s="1944"/>
      <c r="V216" s="1944"/>
      <c r="W216" s="1944"/>
      <c r="X216" s="1944"/>
      <c r="Y216" s="1944"/>
      <c r="Z216" s="1944"/>
      <c r="AA216" s="1944"/>
      <c r="AB216" s="1944"/>
      <c r="AC216" s="1944"/>
      <c r="AD216" s="1944"/>
      <c r="AE216" s="1944"/>
      <c r="AF216" s="1945"/>
      <c r="AG216" s="1934" t="s">
        <v>11</v>
      </c>
      <c r="AH216" s="1904">
        <v>4087002</v>
      </c>
      <c r="AI216" s="1905"/>
      <c r="AJ216" s="1905"/>
      <c r="AK216" s="1905"/>
      <c r="AL216" s="1905"/>
      <c r="AM216" s="1905"/>
      <c r="AN216" s="1905"/>
      <c r="AO216" s="1906"/>
      <c r="AP216" s="1907"/>
      <c r="AQ216" s="1908"/>
      <c r="AR216" s="1908"/>
      <c r="AS216" s="1908"/>
      <c r="AT216" s="1908"/>
      <c r="AU216" s="1908"/>
      <c r="AV216" s="1908"/>
      <c r="AW216" s="1909"/>
      <c r="AX216" s="1976"/>
      <c r="AY216" s="1976"/>
      <c r="AZ216" s="1976"/>
      <c r="BA216" s="1976"/>
      <c r="BB216" s="1976"/>
      <c r="BC216" s="1976"/>
      <c r="BD216" s="1976"/>
      <c r="BE216" s="1976"/>
      <c r="BF216" s="1911" t="s">
        <v>1115</v>
      </c>
      <c r="BG216" s="1911"/>
      <c r="BH216" s="1911"/>
      <c r="BI216" s="1911"/>
      <c r="BJ216" s="1911"/>
      <c r="BK216" s="1911"/>
      <c r="BL216" s="1912"/>
      <c r="BM216" s="1913"/>
    </row>
    <row r="217" spans="1:65" ht="21.75" customHeight="1">
      <c r="A217" s="1943" t="s">
        <v>12</v>
      </c>
      <c r="B217" s="1944"/>
      <c r="C217" s="1944"/>
      <c r="D217" s="1944"/>
      <c r="E217" s="1944"/>
      <c r="F217" s="1944"/>
      <c r="G217" s="1944"/>
      <c r="H217" s="1944"/>
      <c r="I217" s="1944"/>
      <c r="J217" s="1944"/>
      <c r="K217" s="1944"/>
      <c r="L217" s="1944"/>
      <c r="M217" s="1944"/>
      <c r="N217" s="1944"/>
      <c r="O217" s="1944"/>
      <c r="P217" s="1944"/>
      <c r="Q217" s="1944"/>
      <c r="R217" s="1944"/>
      <c r="S217" s="1944"/>
      <c r="T217" s="1944"/>
      <c r="U217" s="1944"/>
      <c r="V217" s="1944"/>
      <c r="W217" s="1944"/>
      <c r="X217" s="1944"/>
      <c r="Y217" s="1944"/>
      <c r="Z217" s="1944"/>
      <c r="AA217" s="1944"/>
      <c r="AB217" s="1944"/>
      <c r="AC217" s="1944"/>
      <c r="AD217" s="1944"/>
      <c r="AE217" s="1944"/>
      <c r="AF217" s="1945"/>
      <c r="AG217" s="1934" t="s">
        <v>13</v>
      </c>
      <c r="AH217" s="1935"/>
      <c r="AI217" s="1936"/>
      <c r="AJ217" s="1936"/>
      <c r="AK217" s="1936"/>
      <c r="AL217" s="1936"/>
      <c r="AM217" s="1936"/>
      <c r="AN217" s="1936"/>
      <c r="AO217" s="1937"/>
      <c r="AP217" s="1938"/>
      <c r="AQ217" s="1939"/>
      <c r="AR217" s="1939"/>
      <c r="AS217" s="1939"/>
      <c r="AT217" s="1939"/>
      <c r="AU217" s="1939"/>
      <c r="AV217" s="1939"/>
      <c r="AW217" s="1940"/>
      <c r="AX217" s="1976"/>
      <c r="AY217" s="1976"/>
      <c r="AZ217" s="1976"/>
      <c r="BA217" s="1976"/>
      <c r="BB217" s="1976"/>
      <c r="BC217" s="1976"/>
      <c r="BD217" s="1976"/>
      <c r="BE217" s="1976"/>
      <c r="BF217" s="1911" t="s">
        <v>1115</v>
      </c>
      <c r="BG217" s="1911"/>
      <c r="BH217" s="1911"/>
      <c r="BI217" s="1911"/>
      <c r="BJ217" s="1911"/>
      <c r="BK217" s="1911"/>
      <c r="BL217" s="1912"/>
      <c r="BM217" s="1913"/>
    </row>
    <row r="218" spans="1:65" ht="21.75" customHeight="1">
      <c r="A218" s="1943" t="s">
        <v>14</v>
      </c>
      <c r="B218" s="1944"/>
      <c r="C218" s="1944"/>
      <c r="D218" s="1944"/>
      <c r="E218" s="1944"/>
      <c r="F218" s="1944"/>
      <c r="G218" s="1944"/>
      <c r="H218" s="1944"/>
      <c r="I218" s="1944"/>
      <c r="J218" s="1944"/>
      <c r="K218" s="1944"/>
      <c r="L218" s="1944"/>
      <c r="M218" s="1944"/>
      <c r="N218" s="1944"/>
      <c r="O218" s="1944"/>
      <c r="P218" s="1944"/>
      <c r="Q218" s="1944"/>
      <c r="R218" s="1956"/>
      <c r="S218" s="1956"/>
      <c r="T218" s="1956"/>
      <c r="U218" s="1961" t="s">
        <v>15</v>
      </c>
      <c r="V218" s="1961"/>
      <c r="W218" s="1961"/>
      <c r="X218" s="1961"/>
      <c r="Y218" s="1961"/>
      <c r="Z218" s="1961"/>
      <c r="AA218" s="1961"/>
      <c r="AB218" s="1961"/>
      <c r="AC218" s="1961"/>
      <c r="AD218" s="1961"/>
      <c r="AE218" s="1961"/>
      <c r="AF218" s="1962"/>
      <c r="AG218" s="1934" t="s">
        <v>16</v>
      </c>
      <c r="AH218" s="1935">
        <f>SUM(AH114-AH215-AH216-AH217)</f>
        <v>0</v>
      </c>
      <c r="AI218" s="1936"/>
      <c r="AJ218" s="1936"/>
      <c r="AK218" s="1936"/>
      <c r="AL218" s="1936"/>
      <c r="AM218" s="1936"/>
      <c r="AN218" s="1936"/>
      <c r="AO218" s="1937"/>
      <c r="AP218" s="1938"/>
      <c r="AQ218" s="1939"/>
      <c r="AR218" s="1939"/>
      <c r="AS218" s="1939"/>
      <c r="AT218" s="1939"/>
      <c r="AU218" s="1939"/>
      <c r="AV218" s="1939"/>
      <c r="AW218" s="1940"/>
      <c r="AX218" s="1971"/>
      <c r="AY218" s="1971"/>
      <c r="AZ218" s="1971"/>
      <c r="BA218" s="1971"/>
      <c r="BB218" s="1971"/>
      <c r="BC218" s="1971"/>
      <c r="BD218" s="1971"/>
      <c r="BE218" s="1971"/>
      <c r="BF218" s="1971"/>
      <c r="BG218" s="1971"/>
      <c r="BH218" s="1971"/>
      <c r="BI218" s="1971"/>
      <c r="BJ218" s="1971"/>
      <c r="BK218" s="1971"/>
      <c r="BL218" s="1972"/>
      <c r="BM218" s="1973"/>
    </row>
    <row r="219" spans="1:67" ht="21" customHeight="1">
      <c r="A219" s="1943" t="s">
        <v>17</v>
      </c>
      <c r="B219" s="1944"/>
      <c r="C219" s="1944"/>
      <c r="D219" s="1944"/>
      <c r="E219" s="1944"/>
      <c r="F219" s="1944"/>
      <c r="G219" s="1944"/>
      <c r="H219" s="1944"/>
      <c r="I219" s="1944"/>
      <c r="J219" s="1944"/>
      <c r="K219" s="1944"/>
      <c r="L219" s="1944"/>
      <c r="M219" s="1944"/>
      <c r="N219" s="1944"/>
      <c r="O219" s="1944"/>
      <c r="P219" s="1944"/>
      <c r="Q219" s="1944"/>
      <c r="R219" s="1944"/>
      <c r="S219" s="1944"/>
      <c r="T219" s="1944"/>
      <c r="U219" s="1944"/>
      <c r="V219" s="1944"/>
      <c r="W219" s="1944"/>
      <c r="X219" s="1944"/>
      <c r="Y219" s="1944"/>
      <c r="Z219" s="1944"/>
      <c r="AA219" s="1944"/>
      <c r="AB219" s="1944"/>
      <c r="AC219" s="1944"/>
      <c r="AD219" s="1944"/>
      <c r="AE219" s="1944"/>
      <c r="AF219" s="1945"/>
      <c r="AG219" s="1934" t="s">
        <v>18</v>
      </c>
      <c r="AH219" s="1935"/>
      <c r="AI219" s="1936"/>
      <c r="AJ219" s="1936"/>
      <c r="AK219" s="1936"/>
      <c r="AL219" s="1936"/>
      <c r="AM219" s="1936"/>
      <c r="AN219" s="1936"/>
      <c r="AO219" s="1937"/>
      <c r="AP219" s="1938"/>
      <c r="AQ219" s="1939"/>
      <c r="AR219" s="1939"/>
      <c r="AS219" s="1939"/>
      <c r="AT219" s="1939"/>
      <c r="AU219" s="1939"/>
      <c r="AV219" s="1939"/>
      <c r="AW219" s="1940"/>
      <c r="AX219" s="1976"/>
      <c r="AY219" s="1976"/>
      <c r="AZ219" s="1976"/>
      <c r="BA219" s="1976"/>
      <c r="BB219" s="1976"/>
      <c r="BC219" s="1976"/>
      <c r="BD219" s="1976"/>
      <c r="BE219" s="1976"/>
      <c r="BF219" s="1911" t="s">
        <v>1115</v>
      </c>
      <c r="BG219" s="1911"/>
      <c r="BH219" s="1911"/>
      <c r="BI219" s="1911"/>
      <c r="BJ219" s="1911"/>
      <c r="BK219" s="1911"/>
      <c r="BL219" s="1912"/>
      <c r="BM219" s="1913"/>
      <c r="BO219" s="1791"/>
    </row>
    <row r="220" spans="1:66" ht="18" customHeight="1">
      <c r="A220" s="1981" t="s">
        <v>19</v>
      </c>
      <c r="B220" s="1982"/>
      <c r="C220" s="1982"/>
      <c r="D220" s="1982"/>
      <c r="E220" s="1982"/>
      <c r="F220" s="1982"/>
      <c r="G220" s="1982"/>
      <c r="H220" s="1982"/>
      <c r="I220" s="1982"/>
      <c r="J220" s="1982"/>
      <c r="K220" s="1982"/>
      <c r="L220" s="1982"/>
      <c r="M220" s="1982"/>
      <c r="N220" s="1982"/>
      <c r="O220" s="1982"/>
      <c r="P220" s="1982"/>
      <c r="Q220" s="1982"/>
      <c r="R220" s="1982"/>
      <c r="S220" s="1982"/>
      <c r="T220" s="1982"/>
      <c r="U220" s="1982"/>
      <c r="V220" s="1982"/>
      <c r="W220" s="1982"/>
      <c r="X220" s="1982"/>
      <c r="Y220" s="1982"/>
      <c r="Z220" s="1982"/>
      <c r="AA220" s="1982"/>
      <c r="AB220" s="1982"/>
      <c r="AC220" s="1982"/>
      <c r="AD220" s="1982"/>
      <c r="AE220" s="1982"/>
      <c r="AF220" s="1983"/>
      <c r="AG220" s="1903" t="s">
        <v>20</v>
      </c>
      <c r="AH220" s="1935"/>
      <c r="AI220" s="1936"/>
      <c r="AJ220" s="1936"/>
      <c r="AK220" s="1936"/>
      <c r="AL220" s="1936"/>
      <c r="AM220" s="1936"/>
      <c r="AN220" s="1936"/>
      <c r="AO220" s="1937"/>
      <c r="AP220" s="1938"/>
      <c r="AQ220" s="1939"/>
      <c r="AR220" s="1939"/>
      <c r="AS220" s="1939"/>
      <c r="AT220" s="1939"/>
      <c r="AU220" s="1939"/>
      <c r="AV220" s="1939"/>
      <c r="AW220" s="1940"/>
      <c r="AX220" s="1976"/>
      <c r="AY220" s="1976"/>
      <c r="AZ220" s="1976"/>
      <c r="BA220" s="1976"/>
      <c r="BB220" s="1976"/>
      <c r="BC220" s="1976"/>
      <c r="BD220" s="1976"/>
      <c r="BE220" s="1976"/>
      <c r="BF220" s="1911" t="s">
        <v>1115</v>
      </c>
      <c r="BG220" s="1911"/>
      <c r="BH220" s="1911"/>
      <c r="BI220" s="1911"/>
      <c r="BJ220" s="1911"/>
      <c r="BK220" s="1911"/>
      <c r="BL220" s="1912"/>
      <c r="BM220" s="1913"/>
      <c r="BN220" s="1791"/>
    </row>
    <row r="221" spans="1:66" ht="18" customHeight="1">
      <c r="A221" s="1981" t="s">
        <v>21</v>
      </c>
      <c r="B221" s="1982"/>
      <c r="C221" s="1982"/>
      <c r="D221" s="1982"/>
      <c r="E221" s="1982"/>
      <c r="F221" s="1982"/>
      <c r="G221" s="1982"/>
      <c r="H221" s="1982"/>
      <c r="I221" s="1982"/>
      <c r="J221" s="1982"/>
      <c r="K221" s="1982"/>
      <c r="L221" s="1982"/>
      <c r="M221" s="1982"/>
      <c r="N221" s="1982"/>
      <c r="O221" s="1982"/>
      <c r="P221" s="1982"/>
      <c r="Q221" s="1982"/>
      <c r="R221" s="1982"/>
      <c r="S221" s="1982"/>
      <c r="T221" s="1982"/>
      <c r="U221" s="1982"/>
      <c r="V221" s="1982"/>
      <c r="W221" s="1982"/>
      <c r="X221" s="1982"/>
      <c r="Y221" s="1982"/>
      <c r="Z221" s="1982"/>
      <c r="AA221" s="1982"/>
      <c r="AB221" s="1982"/>
      <c r="AC221" s="1982"/>
      <c r="AD221" s="1982"/>
      <c r="AE221" s="1982"/>
      <c r="AF221" s="1983"/>
      <c r="AG221" s="1903" t="s">
        <v>22</v>
      </c>
      <c r="AH221" s="1935"/>
      <c r="AI221" s="1936"/>
      <c r="AJ221" s="1936"/>
      <c r="AK221" s="1936"/>
      <c r="AL221" s="1936"/>
      <c r="AM221" s="1936"/>
      <c r="AN221" s="1936"/>
      <c r="AO221" s="1937"/>
      <c r="AP221" s="1938"/>
      <c r="AQ221" s="1939"/>
      <c r="AR221" s="1939"/>
      <c r="AS221" s="1939"/>
      <c r="AT221" s="1939"/>
      <c r="AU221" s="1939"/>
      <c r="AV221" s="1939"/>
      <c r="AW221" s="1940"/>
      <c r="AX221" s="1976"/>
      <c r="AY221" s="1976"/>
      <c r="AZ221" s="1976"/>
      <c r="BA221" s="1976"/>
      <c r="BB221" s="1976"/>
      <c r="BC221" s="1976"/>
      <c r="BD221" s="1976"/>
      <c r="BE221" s="1976"/>
      <c r="BF221" s="1911"/>
      <c r="BG221" s="1911"/>
      <c r="BH221" s="1911"/>
      <c r="BI221" s="1911"/>
      <c r="BJ221" s="1911"/>
      <c r="BK221" s="1911"/>
      <c r="BL221" s="1912"/>
      <c r="BM221" s="1913"/>
      <c r="BN221" s="1791"/>
    </row>
    <row r="222" spans="1:66" ht="18" customHeight="1">
      <c r="A222" s="1981" t="s">
        <v>23</v>
      </c>
      <c r="B222" s="1982"/>
      <c r="C222" s="1982"/>
      <c r="D222" s="1982"/>
      <c r="E222" s="1982"/>
      <c r="F222" s="1982"/>
      <c r="G222" s="1982"/>
      <c r="H222" s="1982"/>
      <c r="I222" s="1982"/>
      <c r="J222" s="1982"/>
      <c r="K222" s="1982"/>
      <c r="L222" s="1982"/>
      <c r="M222" s="1982"/>
      <c r="N222" s="1982"/>
      <c r="O222" s="1982"/>
      <c r="P222" s="1982"/>
      <c r="Q222" s="1982"/>
      <c r="R222" s="1982"/>
      <c r="S222" s="1982"/>
      <c r="T222" s="1982"/>
      <c r="U222" s="1982"/>
      <c r="V222" s="1982"/>
      <c r="W222" s="1982"/>
      <c r="X222" s="1982"/>
      <c r="Y222" s="1982"/>
      <c r="Z222" s="1982"/>
      <c r="AA222" s="1982"/>
      <c r="AB222" s="1982"/>
      <c r="AC222" s="1982"/>
      <c r="AD222" s="1982"/>
      <c r="AE222" s="1982"/>
      <c r="AF222" s="1983"/>
      <c r="AG222" s="1903" t="s">
        <v>24</v>
      </c>
      <c r="AH222" s="1904"/>
      <c r="AI222" s="1905"/>
      <c r="AJ222" s="1905"/>
      <c r="AK222" s="1905"/>
      <c r="AL222" s="1905"/>
      <c r="AM222" s="1905"/>
      <c r="AN222" s="1905"/>
      <c r="AO222" s="1906"/>
      <c r="AP222" s="1907"/>
      <c r="AQ222" s="1908"/>
      <c r="AR222" s="1908"/>
      <c r="AS222" s="1908"/>
      <c r="AT222" s="1908"/>
      <c r="AU222" s="1908"/>
      <c r="AV222" s="1908"/>
      <c r="AW222" s="1909"/>
      <c r="AX222" s="1976"/>
      <c r="AY222" s="1976"/>
      <c r="AZ222" s="1976"/>
      <c r="BA222" s="1976"/>
      <c r="BB222" s="1976"/>
      <c r="BC222" s="1976"/>
      <c r="BD222" s="1976"/>
      <c r="BE222" s="1976"/>
      <c r="BF222" s="1911" t="s">
        <v>1115</v>
      </c>
      <c r="BG222" s="1911"/>
      <c r="BH222" s="1911"/>
      <c r="BI222" s="1911"/>
      <c r="BJ222" s="1911"/>
      <c r="BK222" s="1911"/>
      <c r="BL222" s="1912"/>
      <c r="BM222" s="1913"/>
      <c r="BN222" s="1791"/>
    </row>
    <row r="223" spans="1:66" ht="18" customHeight="1">
      <c r="A223" s="1981" t="s">
        <v>25</v>
      </c>
      <c r="B223" s="1982"/>
      <c r="C223" s="1982"/>
      <c r="D223" s="1982"/>
      <c r="E223" s="1982"/>
      <c r="F223" s="1982"/>
      <c r="G223" s="1982"/>
      <c r="H223" s="1982"/>
      <c r="I223" s="1982"/>
      <c r="J223" s="1982"/>
      <c r="K223" s="1982"/>
      <c r="L223" s="1982"/>
      <c r="M223" s="1982"/>
      <c r="N223" s="1982"/>
      <c r="O223" s="1982"/>
      <c r="P223" s="1982"/>
      <c r="Q223" s="1982"/>
      <c r="R223" s="1982"/>
      <c r="S223" s="1982"/>
      <c r="T223" s="1982"/>
      <c r="U223" s="1982"/>
      <c r="V223" s="1982"/>
      <c r="W223" s="1982"/>
      <c r="X223" s="1982"/>
      <c r="Y223" s="1982"/>
      <c r="Z223" s="1982"/>
      <c r="AA223" s="1982"/>
      <c r="AB223" s="1982"/>
      <c r="AC223" s="1982"/>
      <c r="AD223" s="1982"/>
      <c r="AE223" s="1982"/>
      <c r="AF223" s="1983"/>
      <c r="AG223" s="1903" t="s">
        <v>26</v>
      </c>
      <c r="AH223" s="1935"/>
      <c r="AI223" s="1936"/>
      <c r="AJ223" s="1936"/>
      <c r="AK223" s="1936"/>
      <c r="AL223" s="1936"/>
      <c r="AM223" s="1936"/>
      <c r="AN223" s="1936"/>
      <c r="AO223" s="1937"/>
      <c r="AP223" s="1938"/>
      <c r="AQ223" s="1939"/>
      <c r="AR223" s="1939"/>
      <c r="AS223" s="1939"/>
      <c r="AT223" s="1939"/>
      <c r="AU223" s="1939"/>
      <c r="AV223" s="1939"/>
      <c r="AW223" s="1940"/>
      <c r="AX223" s="1976"/>
      <c r="AY223" s="1976"/>
      <c r="AZ223" s="1976"/>
      <c r="BA223" s="1976"/>
      <c r="BB223" s="1976"/>
      <c r="BC223" s="1976"/>
      <c r="BD223" s="1976"/>
      <c r="BE223" s="1976"/>
      <c r="BF223" s="1911" t="s">
        <v>1115</v>
      </c>
      <c r="BG223" s="1911"/>
      <c r="BH223" s="1911"/>
      <c r="BI223" s="1911"/>
      <c r="BJ223" s="1911"/>
      <c r="BK223" s="1911"/>
      <c r="BL223" s="1912"/>
      <c r="BM223" s="1913"/>
      <c r="BN223" s="1791"/>
    </row>
    <row r="224" spans="1:66" ht="18" customHeight="1">
      <c r="A224" s="1981" t="s">
        <v>27</v>
      </c>
      <c r="B224" s="1982"/>
      <c r="C224" s="1982"/>
      <c r="D224" s="1982"/>
      <c r="E224" s="1982"/>
      <c r="F224" s="1982"/>
      <c r="G224" s="1982"/>
      <c r="H224" s="1982"/>
      <c r="I224" s="1982"/>
      <c r="J224" s="1982"/>
      <c r="K224" s="1982"/>
      <c r="L224" s="1982"/>
      <c r="M224" s="1982"/>
      <c r="N224" s="1982"/>
      <c r="O224" s="1982"/>
      <c r="P224" s="1982"/>
      <c r="Q224" s="1982"/>
      <c r="R224" s="1982"/>
      <c r="S224" s="1982"/>
      <c r="T224" s="1982"/>
      <c r="U224" s="1982"/>
      <c r="V224" s="1982"/>
      <c r="W224" s="1982"/>
      <c r="X224" s="1982"/>
      <c r="Y224" s="1982"/>
      <c r="Z224" s="1982"/>
      <c r="AA224" s="1982"/>
      <c r="AB224" s="1982"/>
      <c r="AC224" s="1982"/>
      <c r="AD224" s="1982"/>
      <c r="AE224" s="1982"/>
      <c r="AF224" s="1983"/>
      <c r="AG224" s="1903" t="s">
        <v>28</v>
      </c>
      <c r="AH224" s="1935"/>
      <c r="AI224" s="1936"/>
      <c r="AJ224" s="1936"/>
      <c r="AK224" s="1936"/>
      <c r="AL224" s="1936"/>
      <c r="AM224" s="1936"/>
      <c r="AN224" s="1936"/>
      <c r="AO224" s="1937"/>
      <c r="AP224" s="1938"/>
      <c r="AQ224" s="1939"/>
      <c r="AR224" s="1939"/>
      <c r="AS224" s="1939"/>
      <c r="AT224" s="1939"/>
      <c r="AU224" s="1939"/>
      <c r="AV224" s="1939"/>
      <c r="AW224" s="1940"/>
      <c r="AX224" s="1976"/>
      <c r="AY224" s="1976"/>
      <c r="AZ224" s="1976"/>
      <c r="BA224" s="1976"/>
      <c r="BB224" s="1976"/>
      <c r="BC224" s="1976"/>
      <c r="BD224" s="1976"/>
      <c r="BE224" s="1976"/>
      <c r="BF224" s="1911" t="s">
        <v>1115</v>
      </c>
      <c r="BG224" s="1911"/>
      <c r="BH224" s="1911"/>
      <c r="BI224" s="1911"/>
      <c r="BJ224" s="1911"/>
      <c r="BK224" s="1911"/>
      <c r="BL224" s="1912"/>
      <c r="BM224" s="1913"/>
      <c r="BN224" s="1791"/>
    </row>
    <row r="225" spans="1:66" ht="18" customHeight="1">
      <c r="A225" s="1953" t="s">
        <v>29</v>
      </c>
      <c r="B225" s="1954"/>
      <c r="C225" s="1954"/>
      <c r="D225" s="1954"/>
      <c r="E225" s="1954"/>
      <c r="F225" s="1954"/>
      <c r="G225" s="1954"/>
      <c r="H225" s="1954"/>
      <c r="I225" s="1954"/>
      <c r="J225" s="1954"/>
      <c r="K225" s="1954"/>
      <c r="L225" s="1954"/>
      <c r="M225" s="1954"/>
      <c r="N225" s="1954"/>
      <c r="O225" s="1954"/>
      <c r="P225" s="1954"/>
      <c r="Q225" s="1954"/>
      <c r="R225" s="1954"/>
      <c r="S225" s="1954"/>
      <c r="T225" s="1954"/>
      <c r="U225" s="1954"/>
      <c r="V225" s="1954"/>
      <c r="W225" s="1954"/>
      <c r="X225" s="1954"/>
      <c r="Y225" s="1954"/>
      <c r="Z225" s="1954"/>
      <c r="AA225" s="1954"/>
      <c r="AB225" s="1954"/>
      <c r="AC225" s="1954"/>
      <c r="AD225" s="1954"/>
      <c r="AE225" s="1954"/>
      <c r="AF225" s="1955"/>
      <c r="AG225" s="1903" t="s">
        <v>30</v>
      </c>
      <c r="AH225" s="1935"/>
      <c r="AI225" s="1936"/>
      <c r="AJ225" s="1936"/>
      <c r="AK225" s="1936"/>
      <c r="AL225" s="1936"/>
      <c r="AM225" s="1936"/>
      <c r="AN225" s="1936"/>
      <c r="AO225" s="1937"/>
      <c r="AP225" s="1938"/>
      <c r="AQ225" s="1939"/>
      <c r="AR225" s="1939"/>
      <c r="AS225" s="1939"/>
      <c r="AT225" s="1939"/>
      <c r="AU225" s="1939"/>
      <c r="AV225" s="1939"/>
      <c r="AW225" s="1940"/>
      <c r="AX225" s="1976"/>
      <c r="AY225" s="1976"/>
      <c r="AZ225" s="1976"/>
      <c r="BA225" s="1976"/>
      <c r="BB225" s="1976"/>
      <c r="BC225" s="1976"/>
      <c r="BD225" s="1976"/>
      <c r="BE225" s="1976"/>
      <c r="BF225" s="1911" t="s">
        <v>1115</v>
      </c>
      <c r="BG225" s="1911"/>
      <c r="BH225" s="1911"/>
      <c r="BI225" s="1911"/>
      <c r="BJ225" s="1911"/>
      <c r="BK225" s="1911"/>
      <c r="BL225" s="1912"/>
      <c r="BM225" s="1913"/>
      <c r="BN225" s="1791"/>
    </row>
    <row r="226" spans="1:66" ht="18" customHeight="1">
      <c r="A226" s="1953" t="s">
        <v>31</v>
      </c>
      <c r="B226" s="1954"/>
      <c r="C226" s="1954"/>
      <c r="D226" s="1954"/>
      <c r="E226" s="1954"/>
      <c r="F226" s="1954"/>
      <c r="G226" s="1954"/>
      <c r="H226" s="1954"/>
      <c r="I226" s="1954"/>
      <c r="J226" s="1954"/>
      <c r="K226" s="1954"/>
      <c r="L226" s="1954"/>
      <c r="M226" s="1954"/>
      <c r="N226" s="1954"/>
      <c r="O226" s="1954"/>
      <c r="P226" s="1954"/>
      <c r="Q226" s="1954"/>
      <c r="R226" s="1954"/>
      <c r="S226" s="1954"/>
      <c r="T226" s="1954"/>
      <c r="U226" s="1954"/>
      <c r="V226" s="1954"/>
      <c r="W226" s="1954"/>
      <c r="X226" s="1954"/>
      <c r="Y226" s="1954"/>
      <c r="Z226" s="1954"/>
      <c r="AA226" s="1954"/>
      <c r="AB226" s="1954"/>
      <c r="AC226" s="1954"/>
      <c r="AD226" s="1954"/>
      <c r="AE226" s="1954"/>
      <c r="AF226" s="1955"/>
      <c r="AG226" s="1903" t="s">
        <v>32</v>
      </c>
      <c r="AH226" s="1935"/>
      <c r="AI226" s="1936"/>
      <c r="AJ226" s="1936"/>
      <c r="AK226" s="1936"/>
      <c r="AL226" s="1936"/>
      <c r="AM226" s="1936"/>
      <c r="AN226" s="1936"/>
      <c r="AO226" s="1937"/>
      <c r="AP226" s="1938"/>
      <c r="AQ226" s="1939"/>
      <c r="AR226" s="1939"/>
      <c r="AS226" s="1939"/>
      <c r="AT226" s="1939"/>
      <c r="AU226" s="1939"/>
      <c r="AV226" s="1939"/>
      <c r="AW226" s="1940"/>
      <c r="AX226" s="1976"/>
      <c r="AY226" s="1976"/>
      <c r="AZ226" s="1976"/>
      <c r="BA226" s="1976"/>
      <c r="BB226" s="1976"/>
      <c r="BC226" s="1976"/>
      <c r="BD226" s="1976"/>
      <c r="BE226" s="1976"/>
      <c r="BF226" s="1911" t="s">
        <v>1115</v>
      </c>
      <c r="BG226" s="1911"/>
      <c r="BH226" s="1911"/>
      <c r="BI226" s="1911"/>
      <c r="BJ226" s="1911"/>
      <c r="BK226" s="1911"/>
      <c r="BL226" s="1912"/>
      <c r="BM226" s="1913"/>
      <c r="BN226" s="1791"/>
    </row>
    <row r="227" spans="1:66" ht="18" customHeight="1">
      <c r="A227" s="1953" t="s">
        <v>33</v>
      </c>
      <c r="B227" s="1954"/>
      <c r="C227" s="1954"/>
      <c r="D227" s="1954"/>
      <c r="E227" s="1954"/>
      <c r="F227" s="1954"/>
      <c r="G227" s="1954"/>
      <c r="H227" s="1954"/>
      <c r="I227" s="1954"/>
      <c r="J227" s="1954"/>
      <c r="K227" s="1954"/>
      <c r="L227" s="1954"/>
      <c r="M227" s="1954"/>
      <c r="N227" s="1954"/>
      <c r="O227" s="1954"/>
      <c r="P227" s="1954"/>
      <c r="Q227" s="1954"/>
      <c r="R227" s="1954"/>
      <c r="S227" s="1954"/>
      <c r="T227" s="1954"/>
      <c r="U227" s="1954"/>
      <c r="V227" s="1954"/>
      <c r="W227" s="1954"/>
      <c r="X227" s="1954"/>
      <c r="Y227" s="1954"/>
      <c r="Z227" s="1954"/>
      <c r="AA227" s="1954"/>
      <c r="AB227" s="1954"/>
      <c r="AC227" s="1954"/>
      <c r="AD227" s="1954"/>
      <c r="AE227" s="1954"/>
      <c r="AF227" s="1955"/>
      <c r="AG227" s="1903" t="s">
        <v>34</v>
      </c>
      <c r="AH227" s="1935"/>
      <c r="AI227" s="1936"/>
      <c r="AJ227" s="1936"/>
      <c r="AK227" s="1936"/>
      <c r="AL227" s="1936"/>
      <c r="AM227" s="1936"/>
      <c r="AN227" s="1936"/>
      <c r="AO227" s="1937"/>
      <c r="AP227" s="1938"/>
      <c r="AQ227" s="1939"/>
      <c r="AR227" s="1939"/>
      <c r="AS227" s="1939"/>
      <c r="AT227" s="1939"/>
      <c r="AU227" s="1939"/>
      <c r="AV227" s="1939"/>
      <c r="AW227" s="1940"/>
      <c r="AX227" s="1976"/>
      <c r="AY227" s="1976"/>
      <c r="AZ227" s="1976"/>
      <c r="BA227" s="1976"/>
      <c r="BB227" s="1976"/>
      <c r="BC227" s="1976"/>
      <c r="BD227" s="1976"/>
      <c r="BE227" s="1976"/>
      <c r="BF227" s="1911" t="s">
        <v>1115</v>
      </c>
      <c r="BG227" s="1911"/>
      <c r="BH227" s="1911"/>
      <c r="BI227" s="1911"/>
      <c r="BJ227" s="1911"/>
      <c r="BK227" s="1911"/>
      <c r="BL227" s="1912"/>
      <c r="BM227" s="1913"/>
      <c r="BN227" s="1791"/>
    </row>
    <row r="228" spans="1:66" ht="18" customHeight="1">
      <c r="A228" s="1981" t="s">
        <v>35</v>
      </c>
      <c r="B228" s="1982"/>
      <c r="C228" s="1982"/>
      <c r="D228" s="1982"/>
      <c r="E228" s="1982"/>
      <c r="F228" s="1982"/>
      <c r="G228" s="1982"/>
      <c r="H228" s="1982"/>
      <c r="I228" s="1982"/>
      <c r="J228" s="1982"/>
      <c r="K228" s="1982"/>
      <c r="L228" s="1982"/>
      <c r="M228" s="1982"/>
      <c r="N228" s="1982"/>
      <c r="O228" s="1982"/>
      <c r="P228" s="1982"/>
      <c r="Q228" s="1982"/>
      <c r="R228" s="1982"/>
      <c r="S228" s="1982"/>
      <c r="T228" s="1982"/>
      <c r="U228" s="1982"/>
      <c r="V228" s="1982"/>
      <c r="W228" s="1982"/>
      <c r="X228" s="1982"/>
      <c r="Y228" s="1982"/>
      <c r="Z228" s="1982"/>
      <c r="AA228" s="1982"/>
      <c r="AB228" s="1982"/>
      <c r="AC228" s="1982"/>
      <c r="AD228" s="1982"/>
      <c r="AE228" s="1982"/>
      <c r="AF228" s="1983"/>
      <c r="AG228" s="1903" t="s">
        <v>36</v>
      </c>
      <c r="AH228" s="1904"/>
      <c r="AI228" s="1905"/>
      <c r="AJ228" s="1905"/>
      <c r="AK228" s="1905"/>
      <c r="AL228" s="1905"/>
      <c r="AM228" s="1905"/>
      <c r="AN228" s="1905"/>
      <c r="AO228" s="1906"/>
      <c r="AP228" s="1907"/>
      <c r="AQ228" s="1908"/>
      <c r="AR228" s="1908"/>
      <c r="AS228" s="1908"/>
      <c r="AT228" s="1908"/>
      <c r="AU228" s="1908"/>
      <c r="AV228" s="1908"/>
      <c r="AW228" s="1909"/>
      <c r="AX228" s="1976"/>
      <c r="AY228" s="1976"/>
      <c r="AZ228" s="1976"/>
      <c r="BA228" s="1976"/>
      <c r="BB228" s="1976"/>
      <c r="BC228" s="1976"/>
      <c r="BD228" s="1976"/>
      <c r="BE228" s="1976"/>
      <c r="BF228" s="1911" t="s">
        <v>1115</v>
      </c>
      <c r="BG228" s="1911"/>
      <c r="BH228" s="1911"/>
      <c r="BI228" s="1911"/>
      <c r="BJ228" s="1911"/>
      <c r="BK228" s="1911"/>
      <c r="BL228" s="1912"/>
      <c r="BM228" s="1913"/>
      <c r="BN228" s="1791"/>
    </row>
    <row r="229" spans="1:66" ht="18" customHeight="1">
      <c r="A229" s="1981" t="s">
        <v>37</v>
      </c>
      <c r="B229" s="1982"/>
      <c r="C229" s="1982"/>
      <c r="D229" s="1982"/>
      <c r="E229" s="1982"/>
      <c r="F229" s="1982"/>
      <c r="G229" s="1982"/>
      <c r="H229" s="1982"/>
      <c r="I229" s="1982"/>
      <c r="J229" s="1982"/>
      <c r="K229" s="1982"/>
      <c r="L229" s="1982"/>
      <c r="M229" s="1982"/>
      <c r="N229" s="1982"/>
      <c r="O229" s="1982"/>
      <c r="P229" s="1982"/>
      <c r="Q229" s="1982"/>
      <c r="R229" s="1982"/>
      <c r="S229" s="1982"/>
      <c r="T229" s="1982"/>
      <c r="U229" s="1982"/>
      <c r="V229" s="1982"/>
      <c r="W229" s="1982"/>
      <c r="X229" s="1982"/>
      <c r="Y229" s="1982"/>
      <c r="Z229" s="1982"/>
      <c r="AA229" s="1982"/>
      <c r="AB229" s="1982"/>
      <c r="AC229" s="1982"/>
      <c r="AD229" s="1982"/>
      <c r="AE229" s="1982"/>
      <c r="AF229" s="1983"/>
      <c r="AG229" s="1903" t="s">
        <v>38</v>
      </c>
      <c r="AH229" s="1935"/>
      <c r="AI229" s="1936"/>
      <c r="AJ229" s="1936"/>
      <c r="AK229" s="1936"/>
      <c r="AL229" s="1936"/>
      <c r="AM229" s="1936"/>
      <c r="AN229" s="1936"/>
      <c r="AO229" s="1937"/>
      <c r="AP229" s="1938"/>
      <c r="AQ229" s="1939"/>
      <c r="AR229" s="1939"/>
      <c r="AS229" s="1939"/>
      <c r="AT229" s="1939"/>
      <c r="AU229" s="1939"/>
      <c r="AV229" s="1939"/>
      <c r="AW229" s="1940"/>
      <c r="AX229" s="1976"/>
      <c r="AY229" s="1976"/>
      <c r="AZ229" s="1976"/>
      <c r="BA229" s="1976"/>
      <c r="BB229" s="1976"/>
      <c r="BC229" s="1976"/>
      <c r="BD229" s="1976"/>
      <c r="BE229" s="1976"/>
      <c r="BF229" s="1911" t="s">
        <v>1115</v>
      </c>
      <c r="BG229" s="1911"/>
      <c r="BH229" s="1911"/>
      <c r="BI229" s="1911"/>
      <c r="BJ229" s="1911"/>
      <c r="BK229" s="1911"/>
      <c r="BL229" s="1912"/>
      <c r="BM229" s="1913"/>
      <c r="BN229" s="1791"/>
    </row>
    <row r="230" spans="1:66" ht="18" customHeight="1">
      <c r="A230" s="1998" t="s">
        <v>39</v>
      </c>
      <c r="B230" s="1999"/>
      <c r="C230" s="1999"/>
      <c r="D230" s="1999"/>
      <c r="E230" s="1999"/>
      <c r="F230" s="1999"/>
      <c r="G230" s="1999"/>
      <c r="H230" s="1999"/>
      <c r="I230" s="1999"/>
      <c r="J230" s="1999"/>
      <c r="K230" s="1999"/>
      <c r="L230" s="1999"/>
      <c r="M230" s="1999"/>
      <c r="N230" s="1999"/>
      <c r="O230" s="1999"/>
      <c r="P230" s="1999"/>
      <c r="Q230" s="1999"/>
      <c r="R230" s="1999"/>
      <c r="S230" s="1999"/>
      <c r="T230" s="1999"/>
      <c r="U230" s="1999"/>
      <c r="V230" s="1999"/>
      <c r="W230" s="1999"/>
      <c r="X230" s="1999"/>
      <c r="Y230" s="1999"/>
      <c r="Z230" s="1999"/>
      <c r="AA230" s="1999"/>
      <c r="AB230" s="1958" t="s">
        <v>40</v>
      </c>
      <c r="AC230" s="1958"/>
      <c r="AD230" s="1958"/>
      <c r="AE230" s="1958"/>
      <c r="AF230" s="1959"/>
      <c r="AG230" s="1934" t="s">
        <v>41</v>
      </c>
      <c r="AH230" s="1935">
        <f>SUM(AH220:AO229)</f>
        <v>0</v>
      </c>
      <c r="AI230" s="1936"/>
      <c r="AJ230" s="1936"/>
      <c r="AK230" s="1936"/>
      <c r="AL230" s="1936"/>
      <c r="AM230" s="1936"/>
      <c r="AN230" s="1936"/>
      <c r="AO230" s="1937"/>
      <c r="AP230" s="1938"/>
      <c r="AQ230" s="1939"/>
      <c r="AR230" s="1939"/>
      <c r="AS230" s="1939"/>
      <c r="AT230" s="1939"/>
      <c r="AU230" s="1939"/>
      <c r="AV230" s="1939"/>
      <c r="AW230" s="1940"/>
      <c r="AX230" s="1971"/>
      <c r="AY230" s="1971"/>
      <c r="AZ230" s="1971"/>
      <c r="BA230" s="1971"/>
      <c r="BB230" s="1971"/>
      <c r="BC230" s="1971"/>
      <c r="BD230" s="1971"/>
      <c r="BE230" s="1971"/>
      <c r="BF230" s="1971"/>
      <c r="BG230" s="1971"/>
      <c r="BH230" s="1971"/>
      <c r="BI230" s="1971"/>
      <c r="BJ230" s="1971"/>
      <c r="BK230" s="1971"/>
      <c r="BL230" s="1972"/>
      <c r="BM230" s="1973"/>
      <c r="BN230" s="1791"/>
    </row>
    <row r="231" spans="1:66" ht="18" customHeight="1">
      <c r="A231" s="1981" t="s">
        <v>42</v>
      </c>
      <c r="B231" s="1982"/>
      <c r="C231" s="1982"/>
      <c r="D231" s="1982"/>
      <c r="E231" s="1982"/>
      <c r="F231" s="1982"/>
      <c r="G231" s="1982"/>
      <c r="H231" s="1982"/>
      <c r="I231" s="1982"/>
      <c r="J231" s="1982"/>
      <c r="K231" s="1982"/>
      <c r="L231" s="1982"/>
      <c r="M231" s="1982"/>
      <c r="N231" s="1982"/>
      <c r="O231" s="1982"/>
      <c r="P231" s="1982"/>
      <c r="Q231" s="1982"/>
      <c r="R231" s="1982"/>
      <c r="S231" s="1982"/>
      <c r="T231" s="1982"/>
      <c r="U231" s="1982"/>
      <c r="V231" s="1982"/>
      <c r="W231" s="1982"/>
      <c r="X231" s="1982"/>
      <c r="Y231" s="1982"/>
      <c r="Z231" s="1982"/>
      <c r="AA231" s="1982"/>
      <c r="AB231" s="1982"/>
      <c r="AC231" s="1982"/>
      <c r="AD231" s="1982"/>
      <c r="AE231" s="1982"/>
      <c r="AF231" s="1983"/>
      <c r="AG231" s="1903" t="s">
        <v>43</v>
      </c>
      <c r="AH231" s="1935"/>
      <c r="AI231" s="1936"/>
      <c r="AJ231" s="1936"/>
      <c r="AK231" s="1936"/>
      <c r="AL231" s="1936"/>
      <c r="AM231" s="1936"/>
      <c r="AN231" s="1936"/>
      <c r="AO231" s="1937"/>
      <c r="AP231" s="1938"/>
      <c r="AQ231" s="1939"/>
      <c r="AR231" s="1939"/>
      <c r="AS231" s="1939"/>
      <c r="AT231" s="1939"/>
      <c r="AU231" s="1939"/>
      <c r="AV231" s="1939"/>
      <c r="AW231" s="1940"/>
      <c r="AX231" s="1976"/>
      <c r="AY231" s="1976"/>
      <c r="AZ231" s="1976"/>
      <c r="BA231" s="1976"/>
      <c r="BB231" s="1976"/>
      <c r="BC231" s="1976"/>
      <c r="BD231" s="1976"/>
      <c r="BE231" s="1976"/>
      <c r="BF231" s="1911" t="s">
        <v>1115</v>
      </c>
      <c r="BG231" s="1911"/>
      <c r="BH231" s="1911"/>
      <c r="BI231" s="1911"/>
      <c r="BJ231" s="1911"/>
      <c r="BK231" s="1911"/>
      <c r="BL231" s="1912"/>
      <c r="BM231" s="1913"/>
      <c r="BN231" s="1791"/>
    </row>
    <row r="232" spans="1:66" ht="18" customHeight="1">
      <c r="A232" s="1981" t="s">
        <v>44</v>
      </c>
      <c r="B232" s="1982"/>
      <c r="C232" s="1982"/>
      <c r="D232" s="1982"/>
      <c r="E232" s="1982"/>
      <c r="F232" s="1982"/>
      <c r="G232" s="1982"/>
      <c r="H232" s="1982"/>
      <c r="I232" s="1982"/>
      <c r="J232" s="1982"/>
      <c r="K232" s="1982"/>
      <c r="L232" s="1982"/>
      <c r="M232" s="1982"/>
      <c r="N232" s="1982"/>
      <c r="O232" s="1982"/>
      <c r="P232" s="1982"/>
      <c r="Q232" s="1982"/>
      <c r="R232" s="1982"/>
      <c r="S232" s="1982"/>
      <c r="T232" s="1982"/>
      <c r="U232" s="1982"/>
      <c r="V232" s="1982"/>
      <c r="W232" s="1982"/>
      <c r="X232" s="1982"/>
      <c r="Y232" s="1982"/>
      <c r="Z232" s="1982"/>
      <c r="AA232" s="1982"/>
      <c r="AB232" s="1982"/>
      <c r="AC232" s="1982"/>
      <c r="AD232" s="1982"/>
      <c r="AE232" s="1982"/>
      <c r="AF232" s="1983"/>
      <c r="AG232" s="1903" t="s">
        <v>45</v>
      </c>
      <c r="AH232" s="1935"/>
      <c r="AI232" s="1936"/>
      <c r="AJ232" s="1936"/>
      <c r="AK232" s="1936"/>
      <c r="AL232" s="1936"/>
      <c r="AM232" s="1936"/>
      <c r="AN232" s="1936"/>
      <c r="AO232" s="1937"/>
      <c r="AP232" s="1938"/>
      <c r="AQ232" s="1939"/>
      <c r="AR232" s="1939"/>
      <c r="AS232" s="1939"/>
      <c r="AT232" s="1939"/>
      <c r="AU232" s="1939"/>
      <c r="AV232" s="1939"/>
      <c r="AW232" s="1940"/>
      <c r="AX232" s="1976"/>
      <c r="AY232" s="1976"/>
      <c r="AZ232" s="1976"/>
      <c r="BA232" s="1976"/>
      <c r="BB232" s="1976"/>
      <c r="BC232" s="1976"/>
      <c r="BD232" s="1976"/>
      <c r="BE232" s="1976"/>
      <c r="BF232" s="1911" t="s">
        <v>1115</v>
      </c>
      <c r="BG232" s="1911"/>
      <c r="BH232" s="1911"/>
      <c r="BI232" s="1911"/>
      <c r="BJ232" s="1911"/>
      <c r="BK232" s="1911"/>
      <c r="BL232" s="1912"/>
      <c r="BM232" s="1913"/>
      <c r="BN232" s="1791"/>
    </row>
    <row r="233" spans="1:66" ht="18" customHeight="1">
      <c r="A233" s="1981" t="s">
        <v>46</v>
      </c>
      <c r="B233" s="1982"/>
      <c r="C233" s="1982"/>
      <c r="D233" s="1982"/>
      <c r="E233" s="1982"/>
      <c r="F233" s="1982"/>
      <c r="G233" s="1982"/>
      <c r="H233" s="1982"/>
      <c r="I233" s="1982"/>
      <c r="J233" s="1982"/>
      <c r="K233" s="1982"/>
      <c r="L233" s="1982"/>
      <c r="M233" s="1982"/>
      <c r="N233" s="1982"/>
      <c r="O233" s="1982"/>
      <c r="P233" s="1982"/>
      <c r="Q233" s="1982"/>
      <c r="R233" s="1982"/>
      <c r="S233" s="1982"/>
      <c r="T233" s="1982"/>
      <c r="U233" s="1982"/>
      <c r="V233" s="1982"/>
      <c r="W233" s="1982"/>
      <c r="X233" s="1982"/>
      <c r="Y233" s="1982"/>
      <c r="Z233" s="1982"/>
      <c r="AA233" s="1982"/>
      <c r="AB233" s="1982"/>
      <c r="AC233" s="1982"/>
      <c r="AD233" s="1982"/>
      <c r="AE233" s="1982"/>
      <c r="AF233" s="1983"/>
      <c r="AG233" s="1903" t="s">
        <v>47</v>
      </c>
      <c r="AH233" s="1935"/>
      <c r="AI233" s="1936"/>
      <c r="AJ233" s="1936"/>
      <c r="AK233" s="1936"/>
      <c r="AL233" s="1936"/>
      <c r="AM233" s="1936"/>
      <c r="AN233" s="1936"/>
      <c r="AO233" s="1937"/>
      <c r="AP233" s="1938"/>
      <c r="AQ233" s="1939"/>
      <c r="AR233" s="1939"/>
      <c r="AS233" s="1939"/>
      <c r="AT233" s="1939"/>
      <c r="AU233" s="1939"/>
      <c r="AV233" s="1939"/>
      <c r="AW233" s="1940"/>
      <c r="AX233" s="1976"/>
      <c r="AY233" s="1976"/>
      <c r="AZ233" s="1976"/>
      <c r="BA233" s="1976"/>
      <c r="BB233" s="1976"/>
      <c r="BC233" s="1976"/>
      <c r="BD233" s="1976"/>
      <c r="BE233" s="1976"/>
      <c r="BF233" s="1911" t="s">
        <v>1115</v>
      </c>
      <c r="BG233" s="1911"/>
      <c r="BH233" s="1911"/>
      <c r="BI233" s="1911"/>
      <c r="BJ233" s="1911"/>
      <c r="BK233" s="1911"/>
      <c r="BL233" s="1912"/>
      <c r="BM233" s="1913"/>
      <c r="BN233" s="1791"/>
    </row>
    <row r="234" spans="1:66" ht="18" customHeight="1">
      <c r="A234" s="1981" t="s">
        <v>48</v>
      </c>
      <c r="B234" s="1982"/>
      <c r="C234" s="1982"/>
      <c r="D234" s="1982"/>
      <c r="E234" s="1982"/>
      <c r="F234" s="1982"/>
      <c r="G234" s="1982"/>
      <c r="H234" s="1982"/>
      <c r="I234" s="1982"/>
      <c r="J234" s="1982"/>
      <c r="K234" s="1982"/>
      <c r="L234" s="1982"/>
      <c r="M234" s="1982"/>
      <c r="N234" s="1982"/>
      <c r="O234" s="1982"/>
      <c r="P234" s="1982"/>
      <c r="Q234" s="1982"/>
      <c r="R234" s="1982"/>
      <c r="S234" s="1982"/>
      <c r="T234" s="1982"/>
      <c r="U234" s="1982"/>
      <c r="V234" s="1982"/>
      <c r="W234" s="1982"/>
      <c r="X234" s="1982"/>
      <c r="Y234" s="1982"/>
      <c r="Z234" s="1982"/>
      <c r="AA234" s="1982"/>
      <c r="AB234" s="1982"/>
      <c r="AC234" s="1982"/>
      <c r="AD234" s="1982"/>
      <c r="AE234" s="1982"/>
      <c r="AF234" s="1983"/>
      <c r="AG234" s="1903" t="s">
        <v>49</v>
      </c>
      <c r="AH234" s="1904"/>
      <c r="AI234" s="1905"/>
      <c r="AJ234" s="1905"/>
      <c r="AK234" s="1905"/>
      <c r="AL234" s="1905"/>
      <c r="AM234" s="1905"/>
      <c r="AN234" s="1905"/>
      <c r="AO234" s="1906"/>
      <c r="AP234" s="1907"/>
      <c r="AQ234" s="1908"/>
      <c r="AR234" s="1908"/>
      <c r="AS234" s="1908"/>
      <c r="AT234" s="1908"/>
      <c r="AU234" s="1908"/>
      <c r="AV234" s="1908"/>
      <c r="AW234" s="1909"/>
      <c r="AX234" s="1976"/>
      <c r="AY234" s="1976"/>
      <c r="AZ234" s="1976"/>
      <c r="BA234" s="1976"/>
      <c r="BB234" s="1976"/>
      <c r="BC234" s="1976"/>
      <c r="BD234" s="1976"/>
      <c r="BE234" s="1976"/>
      <c r="BF234" s="1911" t="s">
        <v>1115</v>
      </c>
      <c r="BG234" s="1911"/>
      <c r="BH234" s="1911"/>
      <c r="BI234" s="1911"/>
      <c r="BJ234" s="1911"/>
      <c r="BK234" s="1911"/>
      <c r="BL234" s="1912"/>
      <c r="BM234" s="1913"/>
      <c r="BN234" s="1791"/>
    </row>
    <row r="235" spans="1:66" ht="18" customHeight="1">
      <c r="A235" s="1981" t="s">
        <v>50</v>
      </c>
      <c r="B235" s="1982"/>
      <c r="C235" s="1982"/>
      <c r="D235" s="1982"/>
      <c r="E235" s="1982"/>
      <c r="F235" s="1982"/>
      <c r="G235" s="1982"/>
      <c r="H235" s="1982"/>
      <c r="I235" s="1982"/>
      <c r="J235" s="1982"/>
      <c r="K235" s="1982"/>
      <c r="L235" s="1982"/>
      <c r="M235" s="1982"/>
      <c r="N235" s="1982"/>
      <c r="O235" s="1982"/>
      <c r="P235" s="1982"/>
      <c r="Q235" s="1982"/>
      <c r="R235" s="1982"/>
      <c r="S235" s="1982"/>
      <c r="T235" s="1982"/>
      <c r="U235" s="1982"/>
      <c r="V235" s="1982"/>
      <c r="W235" s="1982"/>
      <c r="X235" s="1982"/>
      <c r="Y235" s="1982"/>
      <c r="Z235" s="1982"/>
      <c r="AA235" s="1982"/>
      <c r="AB235" s="1982"/>
      <c r="AC235" s="1982"/>
      <c r="AD235" s="1982"/>
      <c r="AE235" s="1982"/>
      <c r="AF235" s="1983"/>
      <c r="AG235" s="1903" t="s">
        <v>51</v>
      </c>
      <c r="AH235" s="1935"/>
      <c r="AI235" s="1936"/>
      <c r="AJ235" s="1936"/>
      <c r="AK235" s="1936"/>
      <c r="AL235" s="1936"/>
      <c r="AM235" s="1936"/>
      <c r="AN235" s="1936"/>
      <c r="AO235" s="1937"/>
      <c r="AP235" s="1938"/>
      <c r="AQ235" s="1939"/>
      <c r="AR235" s="1939"/>
      <c r="AS235" s="1939"/>
      <c r="AT235" s="1939"/>
      <c r="AU235" s="1939"/>
      <c r="AV235" s="1939"/>
      <c r="AW235" s="1940"/>
      <c r="AX235" s="1976"/>
      <c r="AY235" s="1976"/>
      <c r="AZ235" s="1976"/>
      <c r="BA235" s="1976"/>
      <c r="BB235" s="1976"/>
      <c r="BC235" s="1976"/>
      <c r="BD235" s="1976"/>
      <c r="BE235" s="1976"/>
      <c r="BF235" s="1911" t="s">
        <v>1115</v>
      </c>
      <c r="BG235" s="1911"/>
      <c r="BH235" s="1911"/>
      <c r="BI235" s="1911"/>
      <c r="BJ235" s="1911"/>
      <c r="BK235" s="1911"/>
      <c r="BL235" s="1912"/>
      <c r="BM235" s="1913"/>
      <c r="BN235" s="1791"/>
    </row>
    <row r="236" spans="1:66" ht="18" customHeight="1">
      <c r="A236" s="1953" t="s">
        <v>52</v>
      </c>
      <c r="B236" s="1954"/>
      <c r="C236" s="1954"/>
      <c r="D236" s="1954"/>
      <c r="E236" s="1954"/>
      <c r="F236" s="1954"/>
      <c r="G236" s="1954"/>
      <c r="H236" s="1954"/>
      <c r="I236" s="1954"/>
      <c r="J236" s="1954"/>
      <c r="K236" s="1954"/>
      <c r="L236" s="1954"/>
      <c r="M236" s="1954"/>
      <c r="N236" s="1954"/>
      <c r="O236" s="1954"/>
      <c r="P236" s="1954"/>
      <c r="Q236" s="1954"/>
      <c r="R236" s="1954"/>
      <c r="S236" s="1954"/>
      <c r="T236" s="1954"/>
      <c r="U236" s="1954"/>
      <c r="V236" s="1954"/>
      <c r="W236" s="1954"/>
      <c r="X236" s="1954"/>
      <c r="Y236" s="1954"/>
      <c r="Z236" s="1954"/>
      <c r="AA236" s="1954"/>
      <c r="AB236" s="1954"/>
      <c r="AC236" s="1954"/>
      <c r="AD236" s="1954"/>
      <c r="AE236" s="1954"/>
      <c r="AF236" s="1955"/>
      <c r="AG236" s="1903" t="s">
        <v>53</v>
      </c>
      <c r="AH236" s="1935"/>
      <c r="AI236" s="1936"/>
      <c r="AJ236" s="1936"/>
      <c r="AK236" s="1936"/>
      <c r="AL236" s="1936"/>
      <c r="AM236" s="1936"/>
      <c r="AN236" s="1936"/>
      <c r="AO236" s="1937"/>
      <c r="AP236" s="1938"/>
      <c r="AQ236" s="1939"/>
      <c r="AR236" s="1939"/>
      <c r="AS236" s="1939"/>
      <c r="AT236" s="1939"/>
      <c r="AU236" s="1939"/>
      <c r="AV236" s="1939"/>
      <c r="AW236" s="1940"/>
      <c r="AX236" s="1976"/>
      <c r="AY236" s="1976"/>
      <c r="AZ236" s="1976"/>
      <c r="BA236" s="1976"/>
      <c r="BB236" s="1976"/>
      <c r="BC236" s="1976"/>
      <c r="BD236" s="1976"/>
      <c r="BE236" s="1976"/>
      <c r="BF236" s="1911" t="s">
        <v>1115</v>
      </c>
      <c r="BG236" s="1911"/>
      <c r="BH236" s="1911"/>
      <c r="BI236" s="1911"/>
      <c r="BJ236" s="1911"/>
      <c r="BK236" s="1911"/>
      <c r="BL236" s="1912"/>
      <c r="BM236" s="1913"/>
      <c r="BN236" s="1791"/>
    </row>
    <row r="237" spans="1:66" ht="18" customHeight="1">
      <c r="A237" s="1953" t="s">
        <v>54</v>
      </c>
      <c r="B237" s="1954"/>
      <c r="C237" s="1954"/>
      <c r="D237" s="1954"/>
      <c r="E237" s="1954"/>
      <c r="F237" s="1954"/>
      <c r="G237" s="1954"/>
      <c r="H237" s="1954"/>
      <c r="I237" s="1954"/>
      <c r="J237" s="1954"/>
      <c r="K237" s="1954"/>
      <c r="L237" s="1954"/>
      <c r="M237" s="1954"/>
      <c r="N237" s="1954"/>
      <c r="O237" s="1954"/>
      <c r="P237" s="1954"/>
      <c r="Q237" s="1954"/>
      <c r="R237" s="1954"/>
      <c r="S237" s="1954"/>
      <c r="T237" s="1954"/>
      <c r="U237" s="1954"/>
      <c r="V237" s="1954"/>
      <c r="W237" s="1954"/>
      <c r="X237" s="1954"/>
      <c r="Y237" s="1954"/>
      <c r="Z237" s="1954"/>
      <c r="AA237" s="1954"/>
      <c r="AB237" s="1954"/>
      <c r="AC237" s="1954"/>
      <c r="AD237" s="1954"/>
      <c r="AE237" s="1954"/>
      <c r="AF237" s="1955"/>
      <c r="AG237" s="1903" t="s">
        <v>55</v>
      </c>
      <c r="AH237" s="1935"/>
      <c r="AI237" s="1936"/>
      <c r="AJ237" s="1936"/>
      <c r="AK237" s="1936"/>
      <c r="AL237" s="1936"/>
      <c r="AM237" s="1936"/>
      <c r="AN237" s="1936"/>
      <c r="AO237" s="1937"/>
      <c r="AP237" s="1938"/>
      <c r="AQ237" s="1939"/>
      <c r="AR237" s="1939"/>
      <c r="AS237" s="1939"/>
      <c r="AT237" s="1939"/>
      <c r="AU237" s="1939"/>
      <c r="AV237" s="1939"/>
      <c r="AW237" s="1940"/>
      <c r="AX237" s="1976"/>
      <c r="AY237" s="1976"/>
      <c r="AZ237" s="1976"/>
      <c r="BA237" s="1976"/>
      <c r="BB237" s="1976"/>
      <c r="BC237" s="1976"/>
      <c r="BD237" s="1976"/>
      <c r="BE237" s="1976"/>
      <c r="BF237" s="1911" t="s">
        <v>1115</v>
      </c>
      <c r="BG237" s="1911"/>
      <c r="BH237" s="1911"/>
      <c r="BI237" s="1911"/>
      <c r="BJ237" s="1911"/>
      <c r="BK237" s="1911"/>
      <c r="BL237" s="1912"/>
      <c r="BM237" s="1913"/>
      <c r="BN237" s="1791"/>
    </row>
    <row r="238" spans="1:66" ht="18" customHeight="1">
      <c r="A238" s="1953" t="s">
        <v>56</v>
      </c>
      <c r="B238" s="1954"/>
      <c r="C238" s="1954"/>
      <c r="D238" s="1954"/>
      <c r="E238" s="1954"/>
      <c r="F238" s="1954"/>
      <c r="G238" s="1954"/>
      <c r="H238" s="1954"/>
      <c r="I238" s="1954"/>
      <c r="J238" s="1954"/>
      <c r="K238" s="1954"/>
      <c r="L238" s="1954"/>
      <c r="M238" s="1954"/>
      <c r="N238" s="1954"/>
      <c r="O238" s="1954"/>
      <c r="P238" s="1954"/>
      <c r="Q238" s="1954"/>
      <c r="R238" s="1954"/>
      <c r="S238" s="1954"/>
      <c r="T238" s="1954"/>
      <c r="U238" s="1954"/>
      <c r="V238" s="1954"/>
      <c r="W238" s="1954"/>
      <c r="X238" s="1954"/>
      <c r="Y238" s="1954"/>
      <c r="Z238" s="1954"/>
      <c r="AA238" s="1954"/>
      <c r="AB238" s="1954"/>
      <c r="AC238" s="1954"/>
      <c r="AD238" s="1954"/>
      <c r="AE238" s="1954"/>
      <c r="AF238" s="1955"/>
      <c r="AG238" s="1903" t="s">
        <v>57</v>
      </c>
      <c r="AH238" s="1935"/>
      <c r="AI238" s="1936"/>
      <c r="AJ238" s="1936"/>
      <c r="AK238" s="1936"/>
      <c r="AL238" s="1936"/>
      <c r="AM238" s="1936"/>
      <c r="AN238" s="1936"/>
      <c r="AO238" s="1937"/>
      <c r="AP238" s="1938"/>
      <c r="AQ238" s="1939"/>
      <c r="AR238" s="1939"/>
      <c r="AS238" s="1939"/>
      <c r="AT238" s="1939"/>
      <c r="AU238" s="1939"/>
      <c r="AV238" s="1939"/>
      <c r="AW238" s="1940"/>
      <c r="AX238" s="1976"/>
      <c r="AY238" s="1976"/>
      <c r="AZ238" s="1976"/>
      <c r="BA238" s="1976"/>
      <c r="BB238" s="1976"/>
      <c r="BC238" s="1976"/>
      <c r="BD238" s="1976"/>
      <c r="BE238" s="1976"/>
      <c r="BF238" s="1911" t="s">
        <v>1115</v>
      </c>
      <c r="BG238" s="1911"/>
      <c r="BH238" s="1911"/>
      <c r="BI238" s="1911"/>
      <c r="BJ238" s="1911"/>
      <c r="BK238" s="1911"/>
      <c r="BL238" s="1912"/>
      <c r="BM238" s="1913"/>
      <c r="BN238" s="1791"/>
    </row>
    <row r="239" spans="1:66" ht="18" customHeight="1">
      <c r="A239" s="1981" t="s">
        <v>58</v>
      </c>
      <c r="B239" s="1982"/>
      <c r="C239" s="1982"/>
      <c r="D239" s="1982"/>
      <c r="E239" s="1982"/>
      <c r="F239" s="1982"/>
      <c r="G239" s="1982"/>
      <c r="H239" s="1982"/>
      <c r="I239" s="1982"/>
      <c r="J239" s="1982"/>
      <c r="K239" s="1982"/>
      <c r="L239" s="1982"/>
      <c r="M239" s="1982"/>
      <c r="N239" s="1982"/>
      <c r="O239" s="1982"/>
      <c r="P239" s="1982"/>
      <c r="Q239" s="1982"/>
      <c r="R239" s="1982"/>
      <c r="S239" s="1982"/>
      <c r="T239" s="1982"/>
      <c r="U239" s="1982"/>
      <c r="V239" s="1982"/>
      <c r="W239" s="1982"/>
      <c r="X239" s="1982"/>
      <c r="Y239" s="1982"/>
      <c r="Z239" s="1982"/>
      <c r="AA239" s="1982"/>
      <c r="AB239" s="1982"/>
      <c r="AC239" s="1982"/>
      <c r="AD239" s="1982"/>
      <c r="AE239" s="1982"/>
      <c r="AF239" s="1983"/>
      <c r="AG239" s="1903" t="s">
        <v>59</v>
      </c>
      <c r="AH239" s="1935"/>
      <c r="AI239" s="1936"/>
      <c r="AJ239" s="1936"/>
      <c r="AK239" s="1936"/>
      <c r="AL239" s="1936"/>
      <c r="AM239" s="1936"/>
      <c r="AN239" s="1936"/>
      <c r="AO239" s="1937"/>
      <c r="AP239" s="1938"/>
      <c r="AQ239" s="1939"/>
      <c r="AR239" s="1939"/>
      <c r="AS239" s="1939"/>
      <c r="AT239" s="1939"/>
      <c r="AU239" s="1939"/>
      <c r="AV239" s="1939"/>
      <c r="AW239" s="1940"/>
      <c r="AX239" s="1976"/>
      <c r="AY239" s="1976"/>
      <c r="AZ239" s="1976"/>
      <c r="BA239" s="1976"/>
      <c r="BB239" s="1976"/>
      <c r="BC239" s="1976"/>
      <c r="BD239" s="1976"/>
      <c r="BE239" s="1976"/>
      <c r="BF239" s="1911" t="s">
        <v>1115</v>
      </c>
      <c r="BG239" s="1911"/>
      <c r="BH239" s="1911"/>
      <c r="BI239" s="1911"/>
      <c r="BJ239" s="1911"/>
      <c r="BK239" s="1911"/>
      <c r="BL239" s="1912"/>
      <c r="BM239" s="1913"/>
      <c r="BN239" s="1791"/>
    </row>
    <row r="240" spans="1:66" ht="18" customHeight="1">
      <c r="A240" s="1981" t="s">
        <v>60</v>
      </c>
      <c r="B240" s="1982"/>
      <c r="C240" s="1982"/>
      <c r="D240" s="1982"/>
      <c r="E240" s="1982"/>
      <c r="F240" s="1982"/>
      <c r="G240" s="1982"/>
      <c r="H240" s="1982"/>
      <c r="I240" s="1982"/>
      <c r="J240" s="1982"/>
      <c r="K240" s="1982"/>
      <c r="L240" s="1982"/>
      <c r="M240" s="1982"/>
      <c r="N240" s="1982"/>
      <c r="O240" s="1982"/>
      <c r="P240" s="1982"/>
      <c r="Q240" s="1982"/>
      <c r="R240" s="1982"/>
      <c r="S240" s="1982"/>
      <c r="T240" s="1982"/>
      <c r="U240" s="1982"/>
      <c r="V240" s="1982"/>
      <c r="W240" s="1982"/>
      <c r="X240" s="1982"/>
      <c r="Y240" s="1982"/>
      <c r="Z240" s="1982"/>
      <c r="AA240" s="1982"/>
      <c r="AB240" s="1982"/>
      <c r="AC240" s="1982"/>
      <c r="AD240" s="1982"/>
      <c r="AE240" s="1982"/>
      <c r="AF240" s="1983"/>
      <c r="AG240" s="1903" t="s">
        <v>61</v>
      </c>
      <c r="AH240" s="1904"/>
      <c r="AI240" s="1905"/>
      <c r="AJ240" s="1905"/>
      <c r="AK240" s="1905"/>
      <c r="AL240" s="1905"/>
      <c r="AM240" s="1905"/>
      <c r="AN240" s="1905"/>
      <c r="AO240" s="1906"/>
      <c r="AP240" s="1907"/>
      <c r="AQ240" s="1908"/>
      <c r="AR240" s="1908"/>
      <c r="AS240" s="1908"/>
      <c r="AT240" s="1908"/>
      <c r="AU240" s="1908"/>
      <c r="AV240" s="1908"/>
      <c r="AW240" s="1909"/>
      <c r="AX240" s="1976"/>
      <c r="AY240" s="1976"/>
      <c r="AZ240" s="1976"/>
      <c r="BA240" s="1976"/>
      <c r="BB240" s="1976"/>
      <c r="BC240" s="1976"/>
      <c r="BD240" s="1976"/>
      <c r="BE240" s="1976"/>
      <c r="BF240" s="1911" t="s">
        <v>1115</v>
      </c>
      <c r="BG240" s="1911"/>
      <c r="BH240" s="1911"/>
      <c r="BI240" s="1911"/>
      <c r="BJ240" s="1911"/>
      <c r="BK240" s="1911"/>
      <c r="BL240" s="1912"/>
      <c r="BM240" s="1913"/>
      <c r="BN240" s="1791"/>
    </row>
    <row r="241" spans="1:66" ht="18" customHeight="1">
      <c r="A241" s="1998" t="s">
        <v>62</v>
      </c>
      <c r="B241" s="1999"/>
      <c r="C241" s="1999"/>
      <c r="D241" s="1999"/>
      <c r="E241" s="1999"/>
      <c r="F241" s="1999"/>
      <c r="G241" s="1999"/>
      <c r="H241" s="1999"/>
      <c r="I241" s="1999"/>
      <c r="J241" s="1999"/>
      <c r="K241" s="1999"/>
      <c r="L241" s="1999"/>
      <c r="M241" s="1999"/>
      <c r="N241" s="1999"/>
      <c r="O241" s="1999"/>
      <c r="P241" s="1999"/>
      <c r="Q241" s="1999"/>
      <c r="R241" s="1999"/>
      <c r="S241" s="1999"/>
      <c r="T241" s="1999"/>
      <c r="U241" s="1999"/>
      <c r="V241" s="1999"/>
      <c r="W241" s="1999"/>
      <c r="X241" s="1999"/>
      <c r="Y241" s="1999"/>
      <c r="Z241" s="1999"/>
      <c r="AA241" s="1999"/>
      <c r="AB241" s="1958" t="s">
        <v>63</v>
      </c>
      <c r="AC241" s="1958"/>
      <c r="AD241" s="1958"/>
      <c r="AE241" s="1958"/>
      <c r="AF241" s="1959"/>
      <c r="AG241" s="1934" t="s">
        <v>64</v>
      </c>
      <c r="AH241" s="1935">
        <f>SUM(AH231:AO240)</f>
        <v>0</v>
      </c>
      <c r="AI241" s="1936"/>
      <c r="AJ241" s="1936"/>
      <c r="AK241" s="1936"/>
      <c r="AL241" s="1936"/>
      <c r="AM241" s="1936"/>
      <c r="AN241" s="1936"/>
      <c r="AO241" s="1937"/>
      <c r="AP241" s="1938"/>
      <c r="AQ241" s="1939"/>
      <c r="AR241" s="1939"/>
      <c r="AS241" s="1939"/>
      <c r="AT241" s="1939"/>
      <c r="AU241" s="1939"/>
      <c r="AV241" s="1939"/>
      <c r="AW241" s="1940"/>
      <c r="AX241" s="1971"/>
      <c r="AY241" s="1971"/>
      <c r="AZ241" s="1971"/>
      <c r="BA241" s="1971"/>
      <c r="BB241" s="1971"/>
      <c r="BC241" s="1971"/>
      <c r="BD241" s="1971"/>
      <c r="BE241" s="1971"/>
      <c r="BF241" s="1971"/>
      <c r="BG241" s="1971"/>
      <c r="BH241" s="1971"/>
      <c r="BI241" s="1971"/>
      <c r="BJ241" s="1971"/>
      <c r="BK241" s="1971"/>
      <c r="BL241" s="1972"/>
      <c r="BM241" s="1973"/>
      <c r="BN241" s="1791"/>
    </row>
    <row r="242" spans="1:66" ht="18" customHeight="1">
      <c r="A242" s="1943" t="s">
        <v>65</v>
      </c>
      <c r="B242" s="1944"/>
      <c r="C242" s="1944"/>
      <c r="D242" s="1944"/>
      <c r="E242" s="1944"/>
      <c r="F242" s="1944"/>
      <c r="G242" s="1944"/>
      <c r="H242" s="1944"/>
      <c r="I242" s="1944"/>
      <c r="J242" s="1944"/>
      <c r="K242" s="1944"/>
      <c r="L242" s="1944"/>
      <c r="M242" s="1944"/>
      <c r="N242" s="1944"/>
      <c r="O242" s="1944"/>
      <c r="P242" s="1944"/>
      <c r="Q242" s="1944"/>
      <c r="R242" s="1944"/>
      <c r="S242" s="1944"/>
      <c r="T242" s="1944"/>
      <c r="U242" s="1944"/>
      <c r="V242" s="1944"/>
      <c r="W242" s="1956"/>
      <c r="X242" s="1956"/>
      <c r="Y242" s="1956"/>
      <c r="Z242" s="1961" t="s">
        <v>66</v>
      </c>
      <c r="AA242" s="1961"/>
      <c r="AB242" s="1961"/>
      <c r="AC242" s="1961"/>
      <c r="AD242" s="1961"/>
      <c r="AE242" s="1961"/>
      <c r="AF242" s="1962"/>
      <c r="AG242" s="1934" t="s">
        <v>67</v>
      </c>
      <c r="AH242" s="1935">
        <f>SUM(AH219-AH230+AH241)</f>
        <v>0</v>
      </c>
      <c r="AI242" s="1936"/>
      <c r="AJ242" s="1936"/>
      <c r="AK242" s="1936"/>
      <c r="AL242" s="1936"/>
      <c r="AM242" s="1936"/>
      <c r="AN242" s="1936"/>
      <c r="AO242" s="1937"/>
      <c r="AP242" s="1938"/>
      <c r="AQ242" s="1939"/>
      <c r="AR242" s="1939"/>
      <c r="AS242" s="1939"/>
      <c r="AT242" s="1939"/>
      <c r="AU242" s="1939"/>
      <c r="AV242" s="1939"/>
      <c r="AW242" s="1940"/>
      <c r="AX242" s="1971"/>
      <c r="AY242" s="1971"/>
      <c r="AZ242" s="1971"/>
      <c r="BA242" s="1971"/>
      <c r="BB242" s="1971"/>
      <c r="BC242" s="1971"/>
      <c r="BD242" s="1971"/>
      <c r="BE242" s="1971"/>
      <c r="BF242" s="1971"/>
      <c r="BG242" s="1971"/>
      <c r="BH242" s="1971"/>
      <c r="BI242" s="1971"/>
      <c r="BJ242" s="1971"/>
      <c r="BK242" s="1971"/>
      <c r="BL242" s="1972"/>
      <c r="BM242" s="1973"/>
      <c r="BN242" s="1791"/>
    </row>
    <row r="243" spans="1:66" ht="18" customHeight="1">
      <c r="A243" s="1943" t="s">
        <v>68</v>
      </c>
      <c r="B243" s="1944"/>
      <c r="C243" s="1944"/>
      <c r="D243" s="1944"/>
      <c r="E243" s="1944"/>
      <c r="F243" s="1944"/>
      <c r="G243" s="1944"/>
      <c r="H243" s="1944"/>
      <c r="I243" s="1944"/>
      <c r="J243" s="1944"/>
      <c r="K243" s="1944"/>
      <c r="L243" s="1944"/>
      <c r="M243" s="1944"/>
      <c r="N243" s="1944"/>
      <c r="O243" s="1944"/>
      <c r="P243" s="1944"/>
      <c r="Q243" s="1944"/>
      <c r="R243" s="1944"/>
      <c r="S243" s="1944"/>
      <c r="T243" s="1944"/>
      <c r="U243" s="1944"/>
      <c r="V243" s="1944"/>
      <c r="W243" s="1944"/>
      <c r="X243" s="1944"/>
      <c r="Y243" s="1944"/>
      <c r="Z243" s="1944"/>
      <c r="AA243" s="1944"/>
      <c r="AB243" s="1944"/>
      <c r="AC243" s="1944"/>
      <c r="AD243" s="1944"/>
      <c r="AE243" s="1944"/>
      <c r="AF243" s="1945"/>
      <c r="AG243" s="1934" t="s">
        <v>69</v>
      </c>
      <c r="AH243" s="1935"/>
      <c r="AI243" s="1936"/>
      <c r="AJ243" s="1936"/>
      <c r="AK243" s="1936"/>
      <c r="AL243" s="1936"/>
      <c r="AM243" s="1936"/>
      <c r="AN243" s="1936"/>
      <c r="AO243" s="1937"/>
      <c r="AP243" s="1938"/>
      <c r="AQ243" s="1939"/>
      <c r="AR243" s="1939"/>
      <c r="AS243" s="1939"/>
      <c r="AT243" s="1939"/>
      <c r="AU243" s="1939"/>
      <c r="AV243" s="1939"/>
      <c r="AW243" s="1940"/>
      <c r="AX243" s="1976"/>
      <c r="AY243" s="1976"/>
      <c r="AZ243" s="1976"/>
      <c r="BA243" s="1976"/>
      <c r="BB243" s="1976"/>
      <c r="BC243" s="1976"/>
      <c r="BD243" s="1976"/>
      <c r="BE243" s="1976"/>
      <c r="BF243" s="1911" t="s">
        <v>1115</v>
      </c>
      <c r="BG243" s="1911"/>
      <c r="BH243" s="1911"/>
      <c r="BI243" s="1911"/>
      <c r="BJ243" s="1911"/>
      <c r="BK243" s="1911"/>
      <c r="BL243" s="1912"/>
      <c r="BM243" s="1913"/>
      <c r="BN243" s="1791"/>
    </row>
    <row r="244" spans="1:66" ht="18" customHeight="1">
      <c r="A244" s="1943" t="s">
        <v>70</v>
      </c>
      <c r="B244" s="1944"/>
      <c r="C244" s="1944"/>
      <c r="D244" s="1944"/>
      <c r="E244" s="1944"/>
      <c r="F244" s="1944"/>
      <c r="G244" s="1944"/>
      <c r="H244" s="1944"/>
      <c r="I244" s="1944"/>
      <c r="J244" s="1944"/>
      <c r="K244" s="1944"/>
      <c r="L244" s="1944"/>
      <c r="M244" s="1944"/>
      <c r="N244" s="1944"/>
      <c r="O244" s="1944"/>
      <c r="P244" s="1944"/>
      <c r="Q244" s="1944"/>
      <c r="R244" s="1944"/>
      <c r="S244" s="1944"/>
      <c r="T244" s="1944"/>
      <c r="U244" s="1944"/>
      <c r="V244" s="1944"/>
      <c r="W244" s="1944"/>
      <c r="X244" s="1944"/>
      <c r="Y244" s="1944"/>
      <c r="Z244" s="1944"/>
      <c r="AA244" s="1944"/>
      <c r="AB244" s="1944"/>
      <c r="AC244" s="1944"/>
      <c r="AD244" s="1944"/>
      <c r="AE244" s="1944"/>
      <c r="AF244" s="1945"/>
      <c r="AG244" s="1934" t="s">
        <v>71</v>
      </c>
      <c r="AH244" s="1935"/>
      <c r="AI244" s="1936"/>
      <c r="AJ244" s="1936"/>
      <c r="AK244" s="1936"/>
      <c r="AL244" s="1936"/>
      <c r="AM244" s="1936"/>
      <c r="AN244" s="1936"/>
      <c r="AO244" s="1937"/>
      <c r="AP244" s="1938"/>
      <c r="AQ244" s="1939"/>
      <c r="AR244" s="1939"/>
      <c r="AS244" s="1939"/>
      <c r="AT244" s="1939"/>
      <c r="AU244" s="1939"/>
      <c r="AV244" s="1939"/>
      <c r="AW244" s="1940"/>
      <c r="AX244" s="1976"/>
      <c r="AY244" s="1976"/>
      <c r="AZ244" s="1976"/>
      <c r="BA244" s="1976"/>
      <c r="BB244" s="1976"/>
      <c r="BC244" s="1976"/>
      <c r="BD244" s="1976"/>
      <c r="BE244" s="1976"/>
      <c r="BF244" s="1911" t="s">
        <v>1115</v>
      </c>
      <c r="BG244" s="1911"/>
      <c r="BH244" s="1911"/>
      <c r="BI244" s="1911"/>
      <c r="BJ244" s="1911"/>
      <c r="BK244" s="1911"/>
      <c r="BL244" s="1912"/>
      <c r="BM244" s="1913"/>
      <c r="BN244" s="1791"/>
    </row>
    <row r="245" spans="1:66" ht="18" customHeight="1">
      <c r="A245" s="1943" t="s">
        <v>72</v>
      </c>
      <c r="B245" s="1944"/>
      <c r="C245" s="1944"/>
      <c r="D245" s="1944"/>
      <c r="E245" s="1944"/>
      <c r="F245" s="1944"/>
      <c r="G245" s="1944"/>
      <c r="H245" s="1944"/>
      <c r="I245" s="1944"/>
      <c r="J245" s="1944"/>
      <c r="K245" s="1944"/>
      <c r="L245" s="1944"/>
      <c r="M245" s="1944"/>
      <c r="N245" s="1944"/>
      <c r="O245" s="1944"/>
      <c r="P245" s="1944"/>
      <c r="Q245" s="1944"/>
      <c r="R245" s="1944"/>
      <c r="S245" s="1944"/>
      <c r="T245" s="1944"/>
      <c r="U245" s="1944"/>
      <c r="V245" s="1944"/>
      <c r="W245" s="1944"/>
      <c r="X245" s="1944"/>
      <c r="Y245" s="1944"/>
      <c r="Z245" s="1944"/>
      <c r="AA245" s="1944"/>
      <c r="AB245" s="1944"/>
      <c r="AC245" s="1944"/>
      <c r="AD245" s="1944"/>
      <c r="AE245" s="1944"/>
      <c r="AF245" s="1945"/>
      <c r="AG245" s="1934" t="s">
        <v>73</v>
      </c>
      <c r="AH245" s="1935"/>
      <c r="AI245" s="1936"/>
      <c r="AJ245" s="1936"/>
      <c r="AK245" s="1936"/>
      <c r="AL245" s="1936"/>
      <c r="AM245" s="1936"/>
      <c r="AN245" s="1936"/>
      <c r="AO245" s="1937"/>
      <c r="AP245" s="1938"/>
      <c r="AQ245" s="1939"/>
      <c r="AR245" s="1939"/>
      <c r="AS245" s="1939"/>
      <c r="AT245" s="1939"/>
      <c r="AU245" s="1939"/>
      <c r="AV245" s="1939"/>
      <c r="AW245" s="1940"/>
      <c r="AX245" s="1976"/>
      <c r="AY245" s="1976"/>
      <c r="AZ245" s="1976"/>
      <c r="BA245" s="1976"/>
      <c r="BB245" s="1976"/>
      <c r="BC245" s="1976"/>
      <c r="BD245" s="1976"/>
      <c r="BE245" s="1976"/>
      <c r="BF245" s="1911" t="s">
        <v>1115</v>
      </c>
      <c r="BG245" s="1911"/>
      <c r="BH245" s="1911"/>
      <c r="BI245" s="1911"/>
      <c r="BJ245" s="1911"/>
      <c r="BK245" s="1911"/>
      <c r="BL245" s="1912"/>
      <c r="BM245" s="1913"/>
      <c r="BN245" s="1791"/>
    </row>
    <row r="246" spans="1:66" ht="16.5" customHeight="1">
      <c r="A246" s="1943" t="s">
        <v>74</v>
      </c>
      <c r="B246" s="1944"/>
      <c r="C246" s="1944"/>
      <c r="D246" s="1944"/>
      <c r="E246" s="1944"/>
      <c r="F246" s="1944"/>
      <c r="G246" s="1944"/>
      <c r="H246" s="1944"/>
      <c r="I246" s="1944"/>
      <c r="J246" s="1944"/>
      <c r="K246" s="1944"/>
      <c r="L246" s="1944"/>
      <c r="M246" s="1944"/>
      <c r="N246" s="1944"/>
      <c r="O246" s="1944"/>
      <c r="P246" s="1944"/>
      <c r="Q246" s="1944"/>
      <c r="R246" s="1944"/>
      <c r="S246" s="1944"/>
      <c r="T246" s="1944"/>
      <c r="U246" s="1944"/>
      <c r="V246" s="1944"/>
      <c r="W246" s="1944"/>
      <c r="X246" s="1944"/>
      <c r="Y246" s="1944"/>
      <c r="Z246" s="1944"/>
      <c r="AA246" s="1944"/>
      <c r="AB246" s="1944"/>
      <c r="AC246" s="1944"/>
      <c r="AD246" s="1944"/>
      <c r="AE246" s="1944"/>
      <c r="AF246" s="1945"/>
      <c r="AG246" s="1934" t="s">
        <v>75</v>
      </c>
      <c r="AH246" s="1904"/>
      <c r="AI246" s="2017"/>
      <c r="AJ246" s="2017"/>
      <c r="AK246" s="2017"/>
      <c r="AL246" s="2017"/>
      <c r="AM246" s="2017"/>
      <c r="AN246" s="2017"/>
      <c r="AO246" s="2018"/>
      <c r="AP246" s="1907"/>
      <c r="AQ246" s="2019"/>
      <c r="AR246" s="2019"/>
      <c r="AS246" s="2019"/>
      <c r="AT246" s="2019"/>
      <c r="AU246" s="2019"/>
      <c r="AV246" s="2019"/>
      <c r="AW246" s="2020"/>
      <c r="AX246" s="1977"/>
      <c r="AY246" s="2021"/>
      <c r="AZ246" s="2021"/>
      <c r="BA246" s="2021"/>
      <c r="BB246" s="2021"/>
      <c r="BC246" s="2021"/>
      <c r="BD246" s="2021"/>
      <c r="BE246" s="2022"/>
      <c r="BF246" s="1912" t="s">
        <v>1115</v>
      </c>
      <c r="BG246" s="2019"/>
      <c r="BH246" s="2019"/>
      <c r="BI246" s="2019"/>
      <c r="BJ246" s="2019"/>
      <c r="BK246" s="2019"/>
      <c r="BL246" s="2019"/>
      <c r="BM246" s="2023"/>
      <c r="BN246" s="1791"/>
    </row>
    <row r="247" spans="1:66" ht="13.5" customHeight="1">
      <c r="A247" s="2024" t="s">
        <v>76</v>
      </c>
      <c r="B247" s="2025"/>
      <c r="C247" s="2025"/>
      <c r="D247" s="2025"/>
      <c r="E247" s="2025"/>
      <c r="F247" s="2025"/>
      <c r="G247" s="2025"/>
      <c r="H247" s="2025"/>
      <c r="I247" s="2025"/>
      <c r="J247" s="2025"/>
      <c r="K247" s="2025"/>
      <c r="L247" s="2025"/>
      <c r="M247" s="2025"/>
      <c r="N247" s="2025"/>
      <c r="O247" s="2025"/>
      <c r="P247" s="2025"/>
      <c r="Q247" s="2025"/>
      <c r="R247" s="2025"/>
      <c r="S247" s="2025"/>
      <c r="T247" s="2025"/>
      <c r="U247" s="2025"/>
      <c r="V247" s="2025"/>
      <c r="W247" s="2025"/>
      <c r="X247" s="2025"/>
      <c r="Y247" s="2025"/>
      <c r="Z247" s="2025"/>
      <c r="AA247" s="2025"/>
      <c r="AB247" s="2025"/>
      <c r="AC247" s="2025"/>
      <c r="AD247" s="2025"/>
      <c r="AE247" s="2025"/>
      <c r="AF247" s="2026"/>
      <c r="AG247" s="2027" t="s">
        <v>77</v>
      </c>
      <c r="AH247" s="2028"/>
      <c r="AI247" s="2029"/>
      <c r="AJ247" s="2029"/>
      <c r="AK247" s="2029"/>
      <c r="AL247" s="2029"/>
      <c r="AM247" s="2029"/>
      <c r="AN247" s="2029"/>
      <c r="AO247" s="2030"/>
      <c r="AP247" s="2031"/>
      <c r="AQ247" s="2032"/>
      <c r="AR247" s="2032"/>
      <c r="AS247" s="2032"/>
      <c r="AT247" s="2032"/>
      <c r="AU247" s="2032"/>
      <c r="AV247" s="2032"/>
      <c r="AW247" s="2033"/>
      <c r="AX247" s="2031"/>
      <c r="AY247" s="2032"/>
      <c r="AZ247" s="2032"/>
      <c r="BA247" s="2032"/>
      <c r="BB247" s="2032"/>
      <c r="BC247" s="2032"/>
      <c r="BD247" s="2032"/>
      <c r="BE247" s="2033"/>
      <c r="BF247" s="2034" t="s">
        <v>1115</v>
      </c>
      <c r="BG247" s="2035"/>
      <c r="BH247" s="2035"/>
      <c r="BI247" s="2035"/>
      <c r="BJ247" s="2035"/>
      <c r="BK247" s="2035"/>
      <c r="BL247" s="2035"/>
      <c r="BM247" s="2036"/>
      <c r="BN247" s="1791"/>
    </row>
    <row r="248" spans="1:66" ht="21.75" customHeight="1">
      <c r="A248" s="2037" t="s">
        <v>78</v>
      </c>
      <c r="B248" s="2038"/>
      <c r="C248" s="2038"/>
      <c r="D248" s="2038"/>
      <c r="E248" s="2038"/>
      <c r="F248" s="2038"/>
      <c r="G248" s="2038"/>
      <c r="H248" s="2038"/>
      <c r="I248" s="2038"/>
      <c r="J248" s="2038"/>
      <c r="K248" s="2038"/>
      <c r="L248" s="2038"/>
      <c r="M248" s="2038"/>
      <c r="N248" s="2038"/>
      <c r="O248" s="2038"/>
      <c r="P248" s="2038"/>
      <c r="Q248" s="2038"/>
      <c r="R248" s="2038"/>
      <c r="S248" s="2038"/>
      <c r="T248" s="2038"/>
      <c r="U248" s="2038"/>
      <c r="V248" s="2038"/>
      <c r="W248" s="2038"/>
      <c r="X248" s="2038"/>
      <c r="Y248" s="2038"/>
      <c r="Z248" s="2038"/>
      <c r="AA248" s="2038"/>
      <c r="AB248" s="2038"/>
      <c r="AC248" s="2038"/>
      <c r="AD248" s="2038"/>
      <c r="AE248" s="2038"/>
      <c r="AF248" s="2039"/>
      <c r="AG248" s="2040"/>
      <c r="AH248" s="2041"/>
      <c r="AI248" s="2042"/>
      <c r="AJ248" s="2042"/>
      <c r="AK248" s="2042"/>
      <c r="AL248" s="2042"/>
      <c r="AM248" s="2042"/>
      <c r="AN248" s="2042"/>
      <c r="AO248" s="2043"/>
      <c r="AP248" s="2044"/>
      <c r="AQ248" s="2045"/>
      <c r="AR248" s="2045"/>
      <c r="AS248" s="2045"/>
      <c r="AT248" s="2045"/>
      <c r="AU248" s="2045"/>
      <c r="AV248" s="2045"/>
      <c r="AW248" s="2046"/>
      <c r="AX248" s="2044"/>
      <c r="AY248" s="2045"/>
      <c r="AZ248" s="2045"/>
      <c r="BA248" s="2045"/>
      <c r="BB248" s="2045"/>
      <c r="BC248" s="2045"/>
      <c r="BD248" s="2045"/>
      <c r="BE248" s="2046"/>
      <c r="BF248" s="2047"/>
      <c r="BG248" s="2048"/>
      <c r="BH248" s="2048"/>
      <c r="BI248" s="2048"/>
      <c r="BJ248" s="2048"/>
      <c r="BK248" s="2048"/>
      <c r="BL248" s="2048"/>
      <c r="BM248" s="2049"/>
      <c r="BN248" s="1791"/>
    </row>
    <row r="249" spans="1:65" ht="21.75" customHeight="1">
      <c r="A249" s="1981" t="s">
        <v>79</v>
      </c>
      <c r="B249" s="1982"/>
      <c r="C249" s="1982"/>
      <c r="D249" s="1982"/>
      <c r="E249" s="1982"/>
      <c r="F249" s="1982"/>
      <c r="G249" s="1982"/>
      <c r="H249" s="1982"/>
      <c r="I249" s="1982"/>
      <c r="J249" s="1982"/>
      <c r="K249" s="1982"/>
      <c r="L249" s="1982"/>
      <c r="M249" s="1982"/>
      <c r="N249" s="1982"/>
      <c r="O249" s="1982"/>
      <c r="P249" s="1982"/>
      <c r="Q249" s="1982"/>
      <c r="R249" s="1982"/>
      <c r="S249" s="1982"/>
      <c r="T249" s="1982"/>
      <c r="U249" s="1982"/>
      <c r="V249" s="1982"/>
      <c r="W249" s="1982"/>
      <c r="X249" s="1982"/>
      <c r="Y249" s="1982"/>
      <c r="Z249" s="1982"/>
      <c r="AA249" s="1982"/>
      <c r="AB249" s="1982"/>
      <c r="AC249" s="1982"/>
      <c r="AD249" s="1982"/>
      <c r="AE249" s="1982"/>
      <c r="AF249" s="1983"/>
      <c r="AG249" s="1948" t="s">
        <v>80</v>
      </c>
      <c r="AH249" s="1935"/>
      <c r="AI249" s="1936"/>
      <c r="AJ249" s="1936"/>
      <c r="AK249" s="1936"/>
      <c r="AL249" s="1936"/>
      <c r="AM249" s="1936"/>
      <c r="AN249" s="1936"/>
      <c r="AO249" s="1937"/>
      <c r="AP249" s="1938"/>
      <c r="AQ249" s="1939"/>
      <c r="AR249" s="1939"/>
      <c r="AS249" s="1939"/>
      <c r="AT249" s="1939"/>
      <c r="AU249" s="1939"/>
      <c r="AV249" s="1939"/>
      <c r="AW249" s="1940"/>
      <c r="AX249" s="1976"/>
      <c r="AY249" s="1976"/>
      <c r="AZ249" s="1976"/>
      <c r="BA249" s="1976"/>
      <c r="BB249" s="1976"/>
      <c r="BC249" s="1976"/>
      <c r="BD249" s="1976"/>
      <c r="BE249" s="1976"/>
      <c r="BF249" s="1911" t="s">
        <v>1115</v>
      </c>
      <c r="BG249" s="1911"/>
      <c r="BH249" s="1911"/>
      <c r="BI249" s="1911"/>
      <c r="BJ249" s="1911"/>
      <c r="BK249" s="1911"/>
      <c r="BL249" s="1912"/>
      <c r="BM249" s="1913"/>
    </row>
    <row r="250" spans="1:65" ht="21.75" customHeight="1">
      <c r="A250" s="2014" t="s">
        <v>81</v>
      </c>
      <c r="B250" s="2015"/>
      <c r="C250" s="2015"/>
      <c r="D250" s="2015"/>
      <c r="E250" s="2015"/>
      <c r="F250" s="2015"/>
      <c r="G250" s="2015"/>
      <c r="H250" s="2015"/>
      <c r="I250" s="2015"/>
      <c r="J250" s="2015"/>
      <c r="K250" s="2015"/>
      <c r="L250" s="2015"/>
      <c r="M250" s="2015"/>
      <c r="N250" s="2015"/>
      <c r="O250" s="2015"/>
      <c r="P250" s="2015"/>
      <c r="Q250" s="2015"/>
      <c r="R250" s="2015"/>
      <c r="S250" s="2015"/>
      <c r="T250" s="2015"/>
      <c r="U250" s="2015"/>
      <c r="V250" s="2015"/>
      <c r="W250" s="2015"/>
      <c r="X250" s="2015"/>
      <c r="Y250" s="2015"/>
      <c r="Z250" s="2015"/>
      <c r="AA250" s="2015"/>
      <c r="AB250" s="2050" t="s">
        <v>82</v>
      </c>
      <c r="AC250" s="2051"/>
      <c r="AD250" s="2051"/>
      <c r="AE250" s="2051"/>
      <c r="AF250" s="2051"/>
      <c r="AG250" s="1948" t="s">
        <v>83</v>
      </c>
      <c r="AH250" s="1935"/>
      <c r="AI250" s="1936"/>
      <c r="AJ250" s="1936"/>
      <c r="AK250" s="1936"/>
      <c r="AL250" s="1936"/>
      <c r="AM250" s="1936"/>
      <c r="AN250" s="1936"/>
      <c r="AO250" s="1937"/>
      <c r="AP250" s="1938"/>
      <c r="AQ250" s="1939"/>
      <c r="AR250" s="1939"/>
      <c r="AS250" s="1939"/>
      <c r="AT250" s="1939"/>
      <c r="AU250" s="1939"/>
      <c r="AV250" s="1939"/>
      <c r="AW250" s="1940"/>
      <c r="AX250" s="1976"/>
      <c r="AY250" s="1976"/>
      <c r="AZ250" s="1976"/>
      <c r="BA250" s="1976"/>
      <c r="BB250" s="1976"/>
      <c r="BC250" s="1976"/>
      <c r="BD250" s="1976"/>
      <c r="BE250" s="1976"/>
      <c r="BF250" s="1911" t="s">
        <v>1115</v>
      </c>
      <c r="BG250" s="1911"/>
      <c r="BH250" s="1911"/>
      <c r="BI250" s="1911"/>
      <c r="BJ250" s="1911"/>
      <c r="BK250" s="1911"/>
      <c r="BL250" s="1912"/>
      <c r="BM250" s="1913"/>
    </row>
    <row r="251" spans="1:65" ht="21.75" customHeight="1">
      <c r="A251" s="1943" t="s">
        <v>84</v>
      </c>
      <c r="B251" s="1944"/>
      <c r="C251" s="1944"/>
      <c r="D251" s="1944"/>
      <c r="E251" s="1944"/>
      <c r="F251" s="1944"/>
      <c r="G251" s="1944"/>
      <c r="H251" s="1944"/>
      <c r="I251" s="1944"/>
      <c r="J251" s="1944"/>
      <c r="K251" s="1944"/>
      <c r="L251" s="1944"/>
      <c r="M251" s="1944"/>
      <c r="N251" s="1944"/>
      <c r="O251" s="1944"/>
      <c r="P251" s="1944"/>
      <c r="Q251" s="1944"/>
      <c r="R251" s="1944"/>
      <c r="S251" s="1944"/>
      <c r="T251" s="1944"/>
      <c r="U251" s="1944"/>
      <c r="V251" s="1944"/>
      <c r="W251" s="1944"/>
      <c r="X251" s="1944"/>
      <c r="Y251" s="1944"/>
      <c r="Z251" s="1944"/>
      <c r="AA251" s="1944"/>
      <c r="AB251" s="1944"/>
      <c r="AC251" s="1944"/>
      <c r="AD251" s="1944"/>
      <c r="AE251" s="1944"/>
      <c r="AF251" s="1945"/>
      <c r="AG251" s="1934" t="s">
        <v>85</v>
      </c>
      <c r="AH251" s="1935">
        <v>200</v>
      </c>
      <c r="AI251" s="1936"/>
      <c r="AJ251" s="1936"/>
      <c r="AK251" s="1936"/>
      <c r="AL251" s="1936"/>
      <c r="AM251" s="1936"/>
      <c r="AN251" s="1936"/>
      <c r="AO251" s="1937"/>
      <c r="AP251" s="1938"/>
      <c r="AQ251" s="1939"/>
      <c r="AR251" s="1939"/>
      <c r="AS251" s="1939"/>
      <c r="AT251" s="1939"/>
      <c r="AU251" s="1939"/>
      <c r="AV251" s="1939"/>
      <c r="AW251" s="1940"/>
      <c r="AX251" s="1976"/>
      <c r="AY251" s="1976"/>
      <c r="AZ251" s="1976"/>
      <c r="BA251" s="1976"/>
      <c r="BB251" s="1976"/>
      <c r="BC251" s="1976"/>
      <c r="BD251" s="1976"/>
      <c r="BE251" s="1976"/>
      <c r="BF251" s="1911" t="s">
        <v>1115</v>
      </c>
      <c r="BG251" s="1911"/>
      <c r="BH251" s="1911"/>
      <c r="BI251" s="1911"/>
      <c r="BJ251" s="1911"/>
      <c r="BK251" s="1911"/>
      <c r="BL251" s="1912"/>
      <c r="BM251" s="1913"/>
    </row>
    <row r="252" spans="1:65" ht="21.75" customHeight="1">
      <c r="A252" s="1943" t="s">
        <v>86</v>
      </c>
      <c r="B252" s="1944"/>
      <c r="C252" s="1944"/>
      <c r="D252" s="1944"/>
      <c r="E252" s="1944"/>
      <c r="F252" s="1944"/>
      <c r="G252" s="1944"/>
      <c r="H252" s="1944"/>
      <c r="I252" s="1944"/>
      <c r="J252" s="1944"/>
      <c r="K252" s="1944"/>
      <c r="L252" s="1944"/>
      <c r="M252" s="1944"/>
      <c r="N252" s="1944"/>
      <c r="O252" s="1944"/>
      <c r="P252" s="1944"/>
      <c r="Q252" s="1944"/>
      <c r="R252" s="1944"/>
      <c r="S252" s="1944"/>
      <c r="T252" s="1944"/>
      <c r="U252" s="1944"/>
      <c r="V252" s="1944"/>
      <c r="W252" s="1944"/>
      <c r="X252" s="1944"/>
      <c r="Y252" s="1944"/>
      <c r="Z252" s="1944"/>
      <c r="AA252" s="1944"/>
      <c r="AB252" s="1944"/>
      <c r="AC252" s="1944"/>
      <c r="AD252" s="1944"/>
      <c r="AE252" s="1944"/>
      <c r="AF252" s="1945"/>
      <c r="AG252" s="1934" t="s">
        <v>87</v>
      </c>
      <c r="AH252" s="1935"/>
      <c r="AI252" s="1936"/>
      <c r="AJ252" s="1936"/>
      <c r="AK252" s="1936"/>
      <c r="AL252" s="1936"/>
      <c r="AM252" s="1936"/>
      <c r="AN252" s="1936"/>
      <c r="AO252" s="1937"/>
      <c r="AP252" s="1938"/>
      <c r="AQ252" s="1939"/>
      <c r="AR252" s="1939"/>
      <c r="AS252" s="1939"/>
      <c r="AT252" s="1939"/>
      <c r="AU252" s="1939"/>
      <c r="AV252" s="1939"/>
      <c r="AW252" s="1940"/>
      <c r="AX252" s="1976"/>
      <c r="AY252" s="1976"/>
      <c r="AZ252" s="1976"/>
      <c r="BA252" s="1976"/>
      <c r="BB252" s="1976"/>
      <c r="BC252" s="1976"/>
      <c r="BD252" s="1976"/>
      <c r="BE252" s="1976"/>
      <c r="BF252" s="1911" t="s">
        <v>1115</v>
      </c>
      <c r="BG252" s="1911"/>
      <c r="BH252" s="1911"/>
      <c r="BI252" s="1911"/>
      <c r="BJ252" s="1911"/>
      <c r="BK252" s="1911"/>
      <c r="BL252" s="1912"/>
      <c r="BM252" s="1913"/>
    </row>
  </sheetData>
  <mergeCells count="1232">
    <mergeCell ref="AJ5:BI5"/>
    <mergeCell ref="AP84:AW84"/>
    <mergeCell ref="AX84:BE84"/>
    <mergeCell ref="BF84:BM84"/>
    <mergeCell ref="BF83:BM83"/>
    <mergeCell ref="AX72:BE72"/>
    <mergeCell ref="BF72:BM72"/>
    <mergeCell ref="AX73:BE73"/>
    <mergeCell ref="BF73:BM73"/>
    <mergeCell ref="AX74:BE74"/>
    <mergeCell ref="A157:AF157"/>
    <mergeCell ref="AH157:AO157"/>
    <mergeCell ref="AP157:AW157"/>
    <mergeCell ref="AX157:BE157"/>
    <mergeCell ref="BF157:BM157"/>
    <mergeCell ref="A155:AF155"/>
    <mergeCell ref="AH155:AO155"/>
    <mergeCell ref="AH30:AO30"/>
    <mergeCell ref="AP30:AW30"/>
    <mergeCell ref="AX30:BE30"/>
    <mergeCell ref="BF30:BM30"/>
    <mergeCell ref="AX155:BE155"/>
    <mergeCell ref="BF152:BM152"/>
    <mergeCell ref="AC144:AF144"/>
    <mergeCell ref="A248:AF248"/>
    <mergeCell ref="A247:AF247"/>
    <mergeCell ref="AP172:AW172"/>
    <mergeCell ref="AX172:BE172"/>
    <mergeCell ref="A204:AA204"/>
    <mergeCell ref="AC204:AF204"/>
    <mergeCell ref="AC198:AF198"/>
    <mergeCell ref="A202:U202"/>
    <mergeCell ref="V202:AF202"/>
    <mergeCell ref="AP201:AW201"/>
    <mergeCell ref="BF172:BM172"/>
    <mergeCell ref="A176:U176"/>
    <mergeCell ref="V176:AF176"/>
    <mergeCell ref="AC172:AF172"/>
    <mergeCell ref="AP175:AW175"/>
    <mergeCell ref="AX175:BE175"/>
    <mergeCell ref="BF175:BM175"/>
    <mergeCell ref="AH176:AO176"/>
    <mergeCell ref="AP176:AW176"/>
    <mergeCell ref="AX176:BE176"/>
    <mergeCell ref="BF169:BM169"/>
    <mergeCell ref="AH170:AO170"/>
    <mergeCell ref="AP170:AW170"/>
    <mergeCell ref="AX170:BE170"/>
    <mergeCell ref="BF170:BM170"/>
    <mergeCell ref="AP169:AW169"/>
    <mergeCell ref="AX169:BE169"/>
    <mergeCell ref="A168:AF168"/>
    <mergeCell ref="A169:AF169"/>
    <mergeCell ref="A170:AF170"/>
    <mergeCell ref="A171:AF171"/>
    <mergeCell ref="AX201:BE201"/>
    <mergeCell ref="BF201:BM201"/>
    <mergeCell ref="AG247:AG248"/>
    <mergeCell ref="BF247:BM248"/>
    <mergeCell ref="AX247:BE248"/>
    <mergeCell ref="AX202:BE202"/>
    <mergeCell ref="BF202:BM202"/>
    <mergeCell ref="AP203:AW203"/>
    <mergeCell ref="AX203:BE203"/>
    <mergeCell ref="BF203:BM203"/>
    <mergeCell ref="AX199:BE199"/>
    <mergeCell ref="BF199:BM199"/>
    <mergeCell ref="A200:AF200"/>
    <mergeCell ref="AH200:AO200"/>
    <mergeCell ref="AP200:AW200"/>
    <mergeCell ref="AX200:BE200"/>
    <mergeCell ref="BF200:BM200"/>
    <mergeCell ref="AH199:AO199"/>
    <mergeCell ref="A201:AF201"/>
    <mergeCell ref="AH201:AO201"/>
    <mergeCell ref="AH203:AO203"/>
    <mergeCell ref="A196:AF196"/>
    <mergeCell ref="A197:AF197"/>
    <mergeCell ref="A203:AF203"/>
    <mergeCell ref="A199:AF199"/>
    <mergeCell ref="AX196:BE196"/>
    <mergeCell ref="BF196:BM196"/>
    <mergeCell ref="AH197:AO197"/>
    <mergeCell ref="AP197:AW197"/>
    <mergeCell ref="AX197:BE197"/>
    <mergeCell ref="BF197:BM197"/>
    <mergeCell ref="AX194:BE194"/>
    <mergeCell ref="BF194:BM194"/>
    <mergeCell ref="AH195:AO195"/>
    <mergeCell ref="AP195:AW195"/>
    <mergeCell ref="AX195:BE195"/>
    <mergeCell ref="BF195:BM195"/>
    <mergeCell ref="AP189:AW189"/>
    <mergeCell ref="AX192:BE192"/>
    <mergeCell ref="BF192:BM192"/>
    <mergeCell ref="AH193:AO193"/>
    <mergeCell ref="AP193:AW193"/>
    <mergeCell ref="AX193:BE193"/>
    <mergeCell ref="BF193:BM193"/>
    <mergeCell ref="BF177:BM177"/>
    <mergeCell ref="AH198:AO198"/>
    <mergeCell ref="AP198:AW198"/>
    <mergeCell ref="AX198:BE198"/>
    <mergeCell ref="BF198:BM198"/>
    <mergeCell ref="AX185:BE185"/>
    <mergeCell ref="BF185:BM185"/>
    <mergeCell ref="AX186:BE186"/>
    <mergeCell ref="AX190:BE190"/>
    <mergeCell ref="BF190:BM190"/>
    <mergeCell ref="BF174:BM174"/>
    <mergeCell ref="BF176:BM176"/>
    <mergeCell ref="AP173:AW173"/>
    <mergeCell ref="AX173:BE173"/>
    <mergeCell ref="BF173:BM173"/>
    <mergeCell ref="BF167:BM167"/>
    <mergeCell ref="AH171:AO171"/>
    <mergeCell ref="AP171:AW171"/>
    <mergeCell ref="AX171:BE171"/>
    <mergeCell ref="BF171:BM171"/>
    <mergeCell ref="AH168:AO168"/>
    <mergeCell ref="AP168:AW168"/>
    <mergeCell ref="AX168:BE168"/>
    <mergeCell ref="BF168:BM168"/>
    <mergeCell ref="AH169:AO169"/>
    <mergeCell ref="A163:AA163"/>
    <mergeCell ref="AC163:AF163"/>
    <mergeCell ref="AH166:AO166"/>
    <mergeCell ref="AP166:AW166"/>
    <mergeCell ref="Y165:AF165"/>
    <mergeCell ref="AH163:AO163"/>
    <mergeCell ref="AP163:AW163"/>
    <mergeCell ref="AH164:AO164"/>
    <mergeCell ref="AP164:AW164"/>
    <mergeCell ref="A154:AF154"/>
    <mergeCell ref="AH154:AO154"/>
    <mergeCell ref="AP154:AW154"/>
    <mergeCell ref="A152:AA152"/>
    <mergeCell ref="AC152:AF152"/>
    <mergeCell ref="AH152:AO152"/>
    <mergeCell ref="A153:AA153"/>
    <mergeCell ref="AC153:AF153"/>
    <mergeCell ref="AX154:BE154"/>
    <mergeCell ref="AH151:AO151"/>
    <mergeCell ref="AP151:AW151"/>
    <mergeCell ref="AX151:BE151"/>
    <mergeCell ref="AP153:AW153"/>
    <mergeCell ref="AH153:AO153"/>
    <mergeCell ref="AP152:AW152"/>
    <mergeCell ref="AX152:BE152"/>
    <mergeCell ref="BF151:BM151"/>
    <mergeCell ref="A150:AF150"/>
    <mergeCell ref="AH150:AO150"/>
    <mergeCell ref="AP150:AW150"/>
    <mergeCell ref="AX150:BE150"/>
    <mergeCell ref="BF150:BM150"/>
    <mergeCell ref="A151:AF151"/>
    <mergeCell ref="BF148:BM148"/>
    <mergeCell ref="A149:AF149"/>
    <mergeCell ref="AH149:AO149"/>
    <mergeCell ref="AP149:AW149"/>
    <mergeCell ref="AX149:BE149"/>
    <mergeCell ref="BF149:BM149"/>
    <mergeCell ref="A148:AF148"/>
    <mergeCell ref="AH148:AO148"/>
    <mergeCell ref="AP148:AW148"/>
    <mergeCell ref="AX148:BE148"/>
    <mergeCell ref="BF146:BM146"/>
    <mergeCell ref="A147:AF147"/>
    <mergeCell ref="AH147:AO147"/>
    <mergeCell ref="AP147:AW147"/>
    <mergeCell ref="AX147:BE147"/>
    <mergeCell ref="BF147:BM147"/>
    <mergeCell ref="A146:AF146"/>
    <mergeCell ref="AH146:AO146"/>
    <mergeCell ref="AP146:AW146"/>
    <mergeCell ref="AX146:BE146"/>
    <mergeCell ref="BF144:BM144"/>
    <mergeCell ref="A145:AF145"/>
    <mergeCell ref="AH145:AO145"/>
    <mergeCell ref="AP145:AW145"/>
    <mergeCell ref="AX145:BE145"/>
    <mergeCell ref="BF145:BM145"/>
    <mergeCell ref="AH144:AO144"/>
    <mergeCell ref="AP144:AW144"/>
    <mergeCell ref="AX144:BE144"/>
    <mergeCell ref="A144:AA144"/>
    <mergeCell ref="BF154:BM154"/>
    <mergeCell ref="BF142:BM142"/>
    <mergeCell ref="A143:AF143"/>
    <mergeCell ref="AH143:AO143"/>
    <mergeCell ref="AP143:AW143"/>
    <mergeCell ref="AX143:BE143"/>
    <mergeCell ref="BF143:BM143"/>
    <mergeCell ref="A142:AF142"/>
    <mergeCell ref="AH142:AO142"/>
    <mergeCell ref="AP142:AW142"/>
    <mergeCell ref="AX142:BE142"/>
    <mergeCell ref="BF140:BM140"/>
    <mergeCell ref="A141:AF141"/>
    <mergeCell ref="AH141:AO141"/>
    <mergeCell ref="AP141:AW141"/>
    <mergeCell ref="AX141:BE141"/>
    <mergeCell ref="BF141:BM141"/>
    <mergeCell ref="A140:AF140"/>
    <mergeCell ref="AH140:AO140"/>
    <mergeCell ref="AP140:AW140"/>
    <mergeCell ref="AX140:BE140"/>
    <mergeCell ref="BF138:BM138"/>
    <mergeCell ref="A139:AF139"/>
    <mergeCell ref="AH139:AO139"/>
    <mergeCell ref="AP139:AW139"/>
    <mergeCell ref="AX139:BE139"/>
    <mergeCell ref="BF139:BM139"/>
    <mergeCell ref="A138:AF138"/>
    <mergeCell ref="AH138:AO138"/>
    <mergeCell ref="AP138:AW138"/>
    <mergeCell ref="AX138:BE138"/>
    <mergeCell ref="AG12:AG14"/>
    <mergeCell ref="BF12:BM14"/>
    <mergeCell ref="AX252:BE252"/>
    <mergeCell ref="BF252:BM252"/>
    <mergeCell ref="AX250:BE250"/>
    <mergeCell ref="BF250:BM250"/>
    <mergeCell ref="AX251:BE251"/>
    <mergeCell ref="BF251:BM251"/>
    <mergeCell ref="AX249:BE249"/>
    <mergeCell ref="BF249:BM249"/>
    <mergeCell ref="AX245:BE245"/>
    <mergeCell ref="BF245:BM245"/>
    <mergeCell ref="AX246:BE246"/>
    <mergeCell ref="BF246:BM246"/>
    <mergeCell ref="AX243:BE243"/>
    <mergeCell ref="BF243:BM243"/>
    <mergeCell ref="AX244:BE244"/>
    <mergeCell ref="BF244:BM244"/>
    <mergeCell ref="AX241:BE241"/>
    <mergeCell ref="BF241:BM241"/>
    <mergeCell ref="AX242:BE242"/>
    <mergeCell ref="BF242:BM242"/>
    <mergeCell ref="AX239:BE239"/>
    <mergeCell ref="BF239:BM239"/>
    <mergeCell ref="AX240:BE240"/>
    <mergeCell ref="BF240:BM240"/>
    <mergeCell ref="AX237:BE237"/>
    <mergeCell ref="BF237:BM237"/>
    <mergeCell ref="AX238:BE238"/>
    <mergeCell ref="BF238:BM238"/>
    <mergeCell ref="AX235:BE235"/>
    <mergeCell ref="BF235:BM235"/>
    <mergeCell ref="AX236:BE236"/>
    <mergeCell ref="BF236:BM236"/>
    <mergeCell ref="AX233:BE233"/>
    <mergeCell ref="BF233:BM233"/>
    <mergeCell ref="AX234:BE234"/>
    <mergeCell ref="BF234:BM234"/>
    <mergeCell ref="AX231:BE231"/>
    <mergeCell ref="BF231:BM231"/>
    <mergeCell ref="AX232:BE232"/>
    <mergeCell ref="BF232:BM232"/>
    <mergeCell ref="AX229:BE229"/>
    <mergeCell ref="BF229:BM229"/>
    <mergeCell ref="AX230:BE230"/>
    <mergeCell ref="BF230:BM230"/>
    <mergeCell ref="AX227:BE227"/>
    <mergeCell ref="BF227:BM227"/>
    <mergeCell ref="AX228:BE228"/>
    <mergeCell ref="BF228:BM228"/>
    <mergeCell ref="AX225:BE225"/>
    <mergeCell ref="BF225:BM225"/>
    <mergeCell ref="AX226:BE226"/>
    <mergeCell ref="BF226:BM226"/>
    <mergeCell ref="AX223:BE223"/>
    <mergeCell ref="BF223:BM223"/>
    <mergeCell ref="AX224:BE224"/>
    <mergeCell ref="BF224:BM224"/>
    <mergeCell ref="AX221:BE221"/>
    <mergeCell ref="BF221:BM221"/>
    <mergeCell ref="AX222:BE222"/>
    <mergeCell ref="BF222:BM222"/>
    <mergeCell ref="AX219:BE219"/>
    <mergeCell ref="BF219:BM219"/>
    <mergeCell ref="AX220:BE220"/>
    <mergeCell ref="BF220:BM220"/>
    <mergeCell ref="AX217:BE217"/>
    <mergeCell ref="BF217:BM217"/>
    <mergeCell ref="AX218:BE218"/>
    <mergeCell ref="BF218:BM218"/>
    <mergeCell ref="AX215:BE215"/>
    <mergeCell ref="BF215:BM215"/>
    <mergeCell ref="AX216:BE216"/>
    <mergeCell ref="BF216:BM216"/>
    <mergeCell ref="AX213:BE213"/>
    <mergeCell ref="BF213:BM213"/>
    <mergeCell ref="AX214:BE214"/>
    <mergeCell ref="BF214:BM214"/>
    <mergeCell ref="AX211:BE211"/>
    <mergeCell ref="BF211:BM211"/>
    <mergeCell ref="AX212:BE212"/>
    <mergeCell ref="BF212:BM212"/>
    <mergeCell ref="AX209:BE209"/>
    <mergeCell ref="BF209:BM209"/>
    <mergeCell ref="AX210:BE210"/>
    <mergeCell ref="BF210:BM210"/>
    <mergeCell ref="AX207:BE207"/>
    <mergeCell ref="BF207:BM207"/>
    <mergeCell ref="AX208:BE208"/>
    <mergeCell ref="BF208:BM208"/>
    <mergeCell ref="AX205:BE205"/>
    <mergeCell ref="BF205:BM205"/>
    <mergeCell ref="AX206:BE206"/>
    <mergeCell ref="BF206:BM206"/>
    <mergeCell ref="AX204:BE204"/>
    <mergeCell ref="BF204:BM204"/>
    <mergeCell ref="AX187:BE187"/>
    <mergeCell ref="BF187:BM187"/>
    <mergeCell ref="AX191:BE191"/>
    <mergeCell ref="BF191:BM191"/>
    <mergeCell ref="AX188:BE188"/>
    <mergeCell ref="BF188:BM188"/>
    <mergeCell ref="AX189:BE189"/>
    <mergeCell ref="BF189:BM189"/>
    <mergeCell ref="BF181:BM181"/>
    <mergeCell ref="AX180:BE180"/>
    <mergeCell ref="BF180:BM180"/>
    <mergeCell ref="BF186:BM186"/>
    <mergeCell ref="AX182:BE182"/>
    <mergeCell ref="BF182:BM182"/>
    <mergeCell ref="AX184:BE184"/>
    <mergeCell ref="BF184:BM184"/>
    <mergeCell ref="BF183:BM183"/>
    <mergeCell ref="BF178:BM178"/>
    <mergeCell ref="AH180:AO180"/>
    <mergeCell ref="AP180:AW180"/>
    <mergeCell ref="AH178:AO178"/>
    <mergeCell ref="AH179:AO179"/>
    <mergeCell ref="AX179:BE179"/>
    <mergeCell ref="BF179:BM179"/>
    <mergeCell ref="BF160:BM160"/>
    <mergeCell ref="AX161:BE161"/>
    <mergeCell ref="BF161:BM161"/>
    <mergeCell ref="AX165:BE165"/>
    <mergeCell ref="BF165:BM165"/>
    <mergeCell ref="BF163:BM163"/>
    <mergeCell ref="BF164:BM164"/>
    <mergeCell ref="AX163:BE163"/>
    <mergeCell ref="AX164:BE164"/>
    <mergeCell ref="BF155:BM155"/>
    <mergeCell ref="AX166:BE166"/>
    <mergeCell ref="BF166:BM166"/>
    <mergeCell ref="BF162:BM162"/>
    <mergeCell ref="AX158:BE158"/>
    <mergeCell ref="BF158:BM158"/>
    <mergeCell ref="AX156:BE156"/>
    <mergeCell ref="AX159:BE159"/>
    <mergeCell ref="BF159:BM159"/>
    <mergeCell ref="AX160:BE160"/>
    <mergeCell ref="AX131:BE131"/>
    <mergeCell ref="BF131:BM131"/>
    <mergeCell ref="AX132:BE132"/>
    <mergeCell ref="BF132:BM132"/>
    <mergeCell ref="AX129:BE129"/>
    <mergeCell ref="BF129:BM129"/>
    <mergeCell ref="AX130:BE130"/>
    <mergeCell ref="BF130:BM130"/>
    <mergeCell ref="AX124:BE124"/>
    <mergeCell ref="BF124:BM124"/>
    <mergeCell ref="AX125:BE125"/>
    <mergeCell ref="BF125:BM125"/>
    <mergeCell ref="AX122:BE122"/>
    <mergeCell ref="BF122:BM122"/>
    <mergeCell ref="AX123:BE123"/>
    <mergeCell ref="BF123:BM123"/>
    <mergeCell ref="AX120:BE120"/>
    <mergeCell ref="BF120:BM120"/>
    <mergeCell ref="AX121:BE121"/>
    <mergeCell ref="BF121:BM121"/>
    <mergeCell ref="AX118:BE118"/>
    <mergeCell ref="BF118:BM118"/>
    <mergeCell ref="AX119:BE119"/>
    <mergeCell ref="BF119:BM119"/>
    <mergeCell ref="AX116:BE116"/>
    <mergeCell ref="BF116:BM116"/>
    <mergeCell ref="AX117:BE117"/>
    <mergeCell ref="BF117:BM117"/>
    <mergeCell ref="AX109:BE109"/>
    <mergeCell ref="BF109:BM109"/>
    <mergeCell ref="AX110:BE110"/>
    <mergeCell ref="BF110:BM110"/>
    <mergeCell ref="AX108:BE108"/>
    <mergeCell ref="BF108:BM108"/>
    <mergeCell ref="A137:AF137"/>
    <mergeCell ref="AH137:AO137"/>
    <mergeCell ref="AP137:AW137"/>
    <mergeCell ref="AX137:BE137"/>
    <mergeCell ref="BF137:BM137"/>
    <mergeCell ref="A127:AF127"/>
    <mergeCell ref="A128:AF128"/>
    <mergeCell ref="A129:AF129"/>
    <mergeCell ref="BF107:BM107"/>
    <mergeCell ref="A107:X107"/>
    <mergeCell ref="Z107:AF107"/>
    <mergeCell ref="BF103:BM103"/>
    <mergeCell ref="AX104:BE104"/>
    <mergeCell ref="BF104:BM104"/>
    <mergeCell ref="AX103:BE103"/>
    <mergeCell ref="AX106:BE106"/>
    <mergeCell ref="AX107:BE107"/>
    <mergeCell ref="AP103:AW103"/>
    <mergeCell ref="AX100:BE100"/>
    <mergeCell ref="BF100:BM100"/>
    <mergeCell ref="AX101:BE101"/>
    <mergeCell ref="BF101:BM101"/>
    <mergeCell ref="AX98:BE98"/>
    <mergeCell ref="BF98:BM98"/>
    <mergeCell ref="AX99:BE99"/>
    <mergeCell ref="BF99:BM99"/>
    <mergeCell ref="AX96:BE96"/>
    <mergeCell ref="BF96:BM96"/>
    <mergeCell ref="AX97:BE97"/>
    <mergeCell ref="BF97:BM97"/>
    <mergeCell ref="AX88:BE88"/>
    <mergeCell ref="BF88:BM88"/>
    <mergeCell ref="AX92:BE92"/>
    <mergeCell ref="BF92:BM92"/>
    <mergeCell ref="AX90:BE90"/>
    <mergeCell ref="BF90:BM90"/>
    <mergeCell ref="BF89:BM89"/>
    <mergeCell ref="AX91:BE91"/>
    <mergeCell ref="BF91:BM91"/>
    <mergeCell ref="AX89:BE89"/>
    <mergeCell ref="AX86:BE86"/>
    <mergeCell ref="BF86:BM86"/>
    <mergeCell ref="AX87:BE87"/>
    <mergeCell ref="BF87:BM87"/>
    <mergeCell ref="AP79:AW79"/>
    <mergeCell ref="AP80:AW80"/>
    <mergeCell ref="AX85:BE85"/>
    <mergeCell ref="BF85:BM85"/>
    <mergeCell ref="AX79:BE79"/>
    <mergeCell ref="BF79:BM79"/>
    <mergeCell ref="AP73:AW73"/>
    <mergeCell ref="AP71:AW71"/>
    <mergeCell ref="BF74:BM74"/>
    <mergeCell ref="AX75:BE75"/>
    <mergeCell ref="BF75:BM75"/>
    <mergeCell ref="AP75:AW75"/>
    <mergeCell ref="BF71:BM71"/>
    <mergeCell ref="AX77:BE77"/>
    <mergeCell ref="BF77:BM77"/>
    <mergeCell ref="AX78:BE78"/>
    <mergeCell ref="BF78:BM78"/>
    <mergeCell ref="BF65:BM65"/>
    <mergeCell ref="AX66:BE66"/>
    <mergeCell ref="BF66:BM66"/>
    <mergeCell ref="A90:X90"/>
    <mergeCell ref="Z90:AF90"/>
    <mergeCell ref="AH81:AO81"/>
    <mergeCell ref="AX81:BE81"/>
    <mergeCell ref="AP83:AW83"/>
    <mergeCell ref="AP85:AW85"/>
    <mergeCell ref="AP86:AW86"/>
    <mergeCell ref="BF68:BM68"/>
    <mergeCell ref="AX71:BE71"/>
    <mergeCell ref="BF62:BM62"/>
    <mergeCell ref="AX63:BE63"/>
    <mergeCell ref="BF63:BM63"/>
    <mergeCell ref="AX64:BE64"/>
    <mergeCell ref="BF64:BM64"/>
    <mergeCell ref="AX70:BE70"/>
    <mergeCell ref="BF70:BM70"/>
    <mergeCell ref="AX65:BE65"/>
    <mergeCell ref="AX60:BE60"/>
    <mergeCell ref="BF60:BM60"/>
    <mergeCell ref="AX61:BE61"/>
    <mergeCell ref="BF61:BM61"/>
    <mergeCell ref="BF46:BM46"/>
    <mergeCell ref="BF50:BM50"/>
    <mergeCell ref="BF51:BM51"/>
    <mergeCell ref="BF59:BM59"/>
    <mergeCell ref="BF54:BM54"/>
    <mergeCell ref="BF34:BM34"/>
    <mergeCell ref="BF35:BM35"/>
    <mergeCell ref="A40:AF40"/>
    <mergeCell ref="AX40:BE40"/>
    <mergeCell ref="BF40:BM40"/>
    <mergeCell ref="AX36:BE36"/>
    <mergeCell ref="BF36:BM36"/>
    <mergeCell ref="A36:W36"/>
    <mergeCell ref="A35:AF35"/>
    <mergeCell ref="BF38:BM38"/>
    <mergeCell ref="BF23:BM23"/>
    <mergeCell ref="AX26:BE26"/>
    <mergeCell ref="BF26:BM26"/>
    <mergeCell ref="AX24:BE24"/>
    <mergeCell ref="BF24:BM24"/>
    <mergeCell ref="AX25:BE25"/>
    <mergeCell ref="BF25:BM25"/>
    <mergeCell ref="AX21:BE21"/>
    <mergeCell ref="BF21:BM21"/>
    <mergeCell ref="AX22:BE22"/>
    <mergeCell ref="BF22:BM22"/>
    <mergeCell ref="AX19:BE19"/>
    <mergeCell ref="BF19:BM19"/>
    <mergeCell ref="AX20:BE20"/>
    <mergeCell ref="BF20:BM20"/>
    <mergeCell ref="AX17:BE17"/>
    <mergeCell ref="BF17:BM17"/>
    <mergeCell ref="AX18:BE18"/>
    <mergeCell ref="BF18:BM18"/>
    <mergeCell ref="AX15:BE15"/>
    <mergeCell ref="BF15:BM15"/>
    <mergeCell ref="AX16:BE16"/>
    <mergeCell ref="BF16:BM16"/>
    <mergeCell ref="A123:AF123"/>
    <mergeCell ref="A124:AF124"/>
    <mergeCell ref="A125:AF125"/>
    <mergeCell ref="A126:AF126"/>
    <mergeCell ref="A130:AF130"/>
    <mergeCell ref="A131:AF131"/>
    <mergeCell ref="A132:AF132"/>
    <mergeCell ref="A133:AF133"/>
    <mergeCell ref="A251:AF251"/>
    <mergeCell ref="A252:AF252"/>
    <mergeCell ref="A250:AA250"/>
    <mergeCell ref="AB230:AF230"/>
    <mergeCell ref="AB241:AF241"/>
    <mergeCell ref="A241:AA241"/>
    <mergeCell ref="A230:AA230"/>
    <mergeCell ref="A249:AF249"/>
    <mergeCell ref="A243:AF243"/>
    <mergeCell ref="A244:AF244"/>
    <mergeCell ref="A237:AF237"/>
    <mergeCell ref="A245:AF245"/>
    <mergeCell ref="A246:AF246"/>
    <mergeCell ref="A238:AF238"/>
    <mergeCell ref="A239:AF239"/>
    <mergeCell ref="A240:AF240"/>
    <mergeCell ref="Z242:AF242"/>
    <mergeCell ref="A242:V242"/>
    <mergeCell ref="A233:AF233"/>
    <mergeCell ref="A234:AF234"/>
    <mergeCell ref="A235:AF235"/>
    <mergeCell ref="A236:AF236"/>
    <mergeCell ref="A228:AF228"/>
    <mergeCell ref="A229:AF229"/>
    <mergeCell ref="A231:AF231"/>
    <mergeCell ref="A232:AF232"/>
    <mergeCell ref="A224:AF224"/>
    <mergeCell ref="A225:AF225"/>
    <mergeCell ref="A226:AF226"/>
    <mergeCell ref="A227:AF227"/>
    <mergeCell ref="A221:AF221"/>
    <mergeCell ref="A222:AF222"/>
    <mergeCell ref="A220:AF220"/>
    <mergeCell ref="A223:AF223"/>
    <mergeCell ref="A216:AF216"/>
    <mergeCell ref="A217:AF217"/>
    <mergeCell ref="A219:AF219"/>
    <mergeCell ref="U218:AF218"/>
    <mergeCell ref="A218:Q218"/>
    <mergeCell ref="A213:AF213"/>
    <mergeCell ref="A215:Q215"/>
    <mergeCell ref="R215:AF215"/>
    <mergeCell ref="A214:AF214"/>
    <mergeCell ref="AX134:BE134"/>
    <mergeCell ref="BF134:BM134"/>
    <mergeCell ref="A206:AF206"/>
    <mergeCell ref="A136:AF136"/>
    <mergeCell ref="A134:AF134"/>
    <mergeCell ref="AX136:BE136"/>
    <mergeCell ref="BF136:BM136"/>
    <mergeCell ref="AX153:BE153"/>
    <mergeCell ref="BF153:BM153"/>
    <mergeCell ref="BF156:BM156"/>
    <mergeCell ref="AX135:BE135"/>
    <mergeCell ref="BF135:BM135"/>
    <mergeCell ref="AX126:BE126"/>
    <mergeCell ref="BF126:BM126"/>
    <mergeCell ref="AX127:BE127"/>
    <mergeCell ref="BF127:BM127"/>
    <mergeCell ref="AX128:BE128"/>
    <mergeCell ref="BF128:BM128"/>
    <mergeCell ref="AX133:BE133"/>
    <mergeCell ref="BF133:BM133"/>
    <mergeCell ref="A118:AF118"/>
    <mergeCell ref="A119:AF119"/>
    <mergeCell ref="A120:AF120"/>
    <mergeCell ref="A121:AF121"/>
    <mergeCell ref="A89:AF89"/>
    <mergeCell ref="A95:AF95"/>
    <mergeCell ref="A16:AF16"/>
    <mergeCell ref="A17:AF17"/>
    <mergeCell ref="A18:AF18"/>
    <mergeCell ref="AB19:AF19"/>
    <mergeCell ref="A91:AF91"/>
    <mergeCell ref="A30:AF30"/>
    <mergeCell ref="A84:AF84"/>
    <mergeCell ref="A78:AF78"/>
    <mergeCell ref="A56:AF56"/>
    <mergeCell ref="A65:AF65"/>
    <mergeCell ref="A79:AF79"/>
    <mergeCell ref="A80:AF80"/>
    <mergeCell ref="A74:Y74"/>
    <mergeCell ref="Z74:AF74"/>
    <mergeCell ref="AA64:AF64"/>
    <mergeCell ref="A64:Z64"/>
    <mergeCell ref="A58:AF58"/>
    <mergeCell ref="A57:AF57"/>
    <mergeCell ref="A87:AF87"/>
    <mergeCell ref="A88:AF88"/>
    <mergeCell ref="A82:AF82"/>
    <mergeCell ref="A86:AF86"/>
    <mergeCell ref="A25:AF25"/>
    <mergeCell ref="A34:AF34"/>
    <mergeCell ref="A53:AF53"/>
    <mergeCell ref="X36:AF36"/>
    <mergeCell ref="A38:W38"/>
    <mergeCell ref="X38:AF38"/>
    <mergeCell ref="A41:AF41"/>
    <mergeCell ref="A39:AF39"/>
    <mergeCell ref="A29:AF29"/>
    <mergeCell ref="A43:AF43"/>
    <mergeCell ref="A33:AF33"/>
    <mergeCell ref="A96:AF96"/>
    <mergeCell ref="A94:AF94"/>
    <mergeCell ref="A93:AF93"/>
    <mergeCell ref="A67:AF67"/>
    <mergeCell ref="A77:W77"/>
    <mergeCell ref="Y77:AF77"/>
    <mergeCell ref="A75:AF75"/>
    <mergeCell ref="A73:AF73"/>
    <mergeCell ref="A44:AF44"/>
    <mergeCell ref="AG6:BK6"/>
    <mergeCell ref="U6:X6"/>
    <mergeCell ref="AX10:BA10"/>
    <mergeCell ref="X10:AC10"/>
    <mergeCell ref="BF10:BG10"/>
    <mergeCell ref="BI10:BJ10"/>
    <mergeCell ref="AJ9:AK9"/>
    <mergeCell ref="AL9:AM9"/>
    <mergeCell ref="AH10:AO10"/>
    <mergeCell ref="AY9:AZ9"/>
    <mergeCell ref="AH18:AO18"/>
    <mergeCell ref="AH19:AO19"/>
    <mergeCell ref="AH12:AO12"/>
    <mergeCell ref="AH15:AO15"/>
    <mergeCell ref="AH17:AO17"/>
    <mergeCell ref="A19:Z19"/>
    <mergeCell ref="A20:AF20"/>
    <mergeCell ref="A31:AF31"/>
    <mergeCell ref="A32:AF32"/>
    <mergeCell ref="A23:AF23"/>
    <mergeCell ref="A22:AF22"/>
    <mergeCell ref="A21:AF21"/>
    <mergeCell ref="A26:AF26"/>
    <mergeCell ref="A28:AF28"/>
    <mergeCell ref="A24:AF24"/>
    <mergeCell ref="BF39:BM39"/>
    <mergeCell ref="AX102:BE102"/>
    <mergeCell ref="BF102:BM102"/>
    <mergeCell ref="BF53:BM53"/>
    <mergeCell ref="BF41:BM41"/>
    <mergeCell ref="BF42:BM42"/>
    <mergeCell ref="BF43:BM43"/>
    <mergeCell ref="BF44:BM44"/>
    <mergeCell ref="BF45:BM45"/>
    <mergeCell ref="AX41:BE41"/>
    <mergeCell ref="AX111:BE111"/>
    <mergeCell ref="BF111:BM111"/>
    <mergeCell ref="AX76:BE76"/>
    <mergeCell ref="BF76:BM76"/>
    <mergeCell ref="AX80:BE80"/>
    <mergeCell ref="BF80:BM80"/>
    <mergeCell ref="AX82:BE82"/>
    <mergeCell ref="BF82:BM82"/>
    <mergeCell ref="BF81:BM81"/>
    <mergeCell ref="AX83:BE83"/>
    <mergeCell ref="BF28:BM28"/>
    <mergeCell ref="AX29:BE29"/>
    <mergeCell ref="BF29:BM29"/>
    <mergeCell ref="AX33:BE33"/>
    <mergeCell ref="BF33:BM33"/>
    <mergeCell ref="AX31:BE31"/>
    <mergeCell ref="BF31:BM31"/>
    <mergeCell ref="AX32:BE32"/>
    <mergeCell ref="BF32:BM32"/>
    <mergeCell ref="AX114:BE114"/>
    <mergeCell ref="BF114:BM114"/>
    <mergeCell ref="AX115:BE115"/>
    <mergeCell ref="BF115:BM115"/>
    <mergeCell ref="AX112:BE112"/>
    <mergeCell ref="BF112:BM112"/>
    <mergeCell ref="AX113:BE113"/>
    <mergeCell ref="BF113:BM113"/>
    <mergeCell ref="A117:AF117"/>
    <mergeCell ref="A109:AF109"/>
    <mergeCell ref="A110:AF110"/>
    <mergeCell ref="A111:AF111"/>
    <mergeCell ref="A112:AF112"/>
    <mergeCell ref="A114:Y114"/>
    <mergeCell ref="Z114:AF114"/>
    <mergeCell ref="A115:AF115"/>
    <mergeCell ref="A113:AF113"/>
    <mergeCell ref="AB250:AF250"/>
    <mergeCell ref="A135:AF135"/>
    <mergeCell ref="A161:AF161"/>
    <mergeCell ref="A159:AF159"/>
    <mergeCell ref="A187:AF187"/>
    <mergeCell ref="A210:AF210"/>
    <mergeCell ref="A211:AF211"/>
    <mergeCell ref="A212:AF212"/>
    <mergeCell ref="A178:AA178"/>
    <mergeCell ref="AC178:AF178"/>
    <mergeCell ref="A60:AF60"/>
    <mergeCell ref="A59:AF59"/>
    <mergeCell ref="A62:AF62"/>
    <mergeCell ref="A63:AF63"/>
    <mergeCell ref="A72:AF72"/>
    <mergeCell ref="A70:X70"/>
    <mergeCell ref="Z70:AF70"/>
    <mergeCell ref="A69:AF69"/>
    <mergeCell ref="A208:AF208"/>
    <mergeCell ref="A181:AF181"/>
    <mergeCell ref="A182:AF182"/>
    <mergeCell ref="A185:AF185"/>
    <mergeCell ref="A186:AF186"/>
    <mergeCell ref="A207:AF207"/>
    <mergeCell ref="A189:AA189"/>
    <mergeCell ref="AC189:AF189"/>
    <mergeCell ref="A194:AF194"/>
    <mergeCell ref="A195:AF195"/>
    <mergeCell ref="A179:AF179"/>
    <mergeCell ref="A205:AF205"/>
    <mergeCell ref="V209:AF209"/>
    <mergeCell ref="A188:AF188"/>
    <mergeCell ref="A184:AF184"/>
    <mergeCell ref="A192:AF192"/>
    <mergeCell ref="A193:AF193"/>
    <mergeCell ref="A191:AA191"/>
    <mergeCell ref="AC191:AF191"/>
    <mergeCell ref="A209:U209"/>
    <mergeCell ref="A156:AF156"/>
    <mergeCell ref="Y92:AF92"/>
    <mergeCell ref="A92:W92"/>
    <mergeCell ref="A160:AF160"/>
    <mergeCell ref="A158:AF158"/>
    <mergeCell ref="A108:Z108"/>
    <mergeCell ref="AA108:AF108"/>
    <mergeCell ref="A116:AF116"/>
    <mergeCell ref="A97:AF97"/>
    <mergeCell ref="A122:AF122"/>
    <mergeCell ref="AP17:AW17"/>
    <mergeCell ref="A165:X165"/>
    <mergeCell ref="A83:AF83"/>
    <mergeCell ref="A85:AF85"/>
    <mergeCell ref="A66:AF66"/>
    <mergeCell ref="Z68:AF68"/>
    <mergeCell ref="A68:X68"/>
    <mergeCell ref="A76:AF76"/>
    <mergeCell ref="A71:AF71"/>
    <mergeCell ref="A81:AF81"/>
    <mergeCell ref="AP18:AW18"/>
    <mergeCell ref="AP19:AW19"/>
    <mergeCell ref="AP20:AW20"/>
    <mergeCell ref="AP21:AW21"/>
    <mergeCell ref="AP12:AW12"/>
    <mergeCell ref="AH16:AO16"/>
    <mergeCell ref="AP15:AW15"/>
    <mergeCell ref="AP16:AW16"/>
    <mergeCell ref="AH13:AW14"/>
    <mergeCell ref="AP36:AW36"/>
    <mergeCell ref="AP53:AW53"/>
    <mergeCell ref="AP29:AW29"/>
    <mergeCell ref="AP31:AW31"/>
    <mergeCell ref="AP32:AW32"/>
    <mergeCell ref="AP33:AW33"/>
    <mergeCell ref="AP40:AW40"/>
    <mergeCell ref="AP48:AW48"/>
    <mergeCell ref="AP45:AW45"/>
    <mergeCell ref="AP46:AW46"/>
    <mergeCell ref="AP59:AW59"/>
    <mergeCell ref="AP60:AW60"/>
    <mergeCell ref="AP61:AW61"/>
    <mergeCell ref="AP62:AW62"/>
    <mergeCell ref="AH67:AO67"/>
    <mergeCell ref="AP67:AW67"/>
    <mergeCell ref="BF69:BM69"/>
    <mergeCell ref="AP63:AW63"/>
    <mergeCell ref="AP64:AW64"/>
    <mergeCell ref="AX67:BE67"/>
    <mergeCell ref="BF67:BM67"/>
    <mergeCell ref="AP69:AW69"/>
    <mergeCell ref="AH68:AO68"/>
    <mergeCell ref="AX68:BE68"/>
    <mergeCell ref="AP88:AW88"/>
    <mergeCell ref="AP87:AW87"/>
    <mergeCell ref="AP70:AW70"/>
    <mergeCell ref="AP74:AW74"/>
    <mergeCell ref="AP82:AW82"/>
    <mergeCell ref="AP81:AW81"/>
    <mergeCell ref="AP76:AW76"/>
    <mergeCell ref="AP77:AW77"/>
    <mergeCell ref="AP78:AW78"/>
    <mergeCell ref="AP72:AW72"/>
    <mergeCell ref="AP97:AW97"/>
    <mergeCell ref="AP89:AW89"/>
    <mergeCell ref="AP90:AW90"/>
    <mergeCell ref="AP91:AW91"/>
    <mergeCell ref="AP95:AW95"/>
    <mergeCell ref="AP93:AW93"/>
    <mergeCell ref="AP94:AW94"/>
    <mergeCell ref="AP92:AW92"/>
    <mergeCell ref="AP96:AW96"/>
    <mergeCell ref="AP98:AW98"/>
    <mergeCell ref="AP99:AW99"/>
    <mergeCell ref="AP100:AW100"/>
    <mergeCell ref="AP101:AW101"/>
    <mergeCell ref="AX105:BE105"/>
    <mergeCell ref="AP106:AW106"/>
    <mergeCell ref="BF105:BM105"/>
    <mergeCell ref="BF106:BM106"/>
    <mergeCell ref="A106:AF106"/>
    <mergeCell ref="A103:AF103"/>
    <mergeCell ref="AP108:AW108"/>
    <mergeCell ref="AP109:AW109"/>
    <mergeCell ref="AP104:AW104"/>
    <mergeCell ref="AH108:AO108"/>
    <mergeCell ref="AH104:AO104"/>
    <mergeCell ref="AH105:AO105"/>
    <mergeCell ref="AH109:AO109"/>
    <mergeCell ref="AH106:AO106"/>
    <mergeCell ref="AP110:AW110"/>
    <mergeCell ref="AP105:AW105"/>
    <mergeCell ref="AP111:AW111"/>
    <mergeCell ref="AP112:AW112"/>
    <mergeCell ref="AP107:AW107"/>
    <mergeCell ref="AP113:AW113"/>
    <mergeCell ref="AP114:AW114"/>
    <mergeCell ref="AP115:AW115"/>
    <mergeCell ref="AP116:AW116"/>
    <mergeCell ref="AP117:AW117"/>
    <mergeCell ref="AP118:AW118"/>
    <mergeCell ref="AP119:AW119"/>
    <mergeCell ref="AP120:AW120"/>
    <mergeCell ref="AP121:AW121"/>
    <mergeCell ref="AP122:AW122"/>
    <mergeCell ref="AP123:AW123"/>
    <mergeCell ref="AP124:AW124"/>
    <mergeCell ref="AP125:AW125"/>
    <mergeCell ref="AP126:AW126"/>
    <mergeCell ref="AP127:AW127"/>
    <mergeCell ref="AP128:AW128"/>
    <mergeCell ref="AP129:AW129"/>
    <mergeCell ref="AP130:AW130"/>
    <mergeCell ref="AP131:AW131"/>
    <mergeCell ref="AP132:AW132"/>
    <mergeCell ref="AP155:AW155"/>
    <mergeCell ref="AP159:AW159"/>
    <mergeCell ref="AH135:AO135"/>
    <mergeCell ref="AH136:AO136"/>
    <mergeCell ref="AH156:AO156"/>
    <mergeCell ref="AH158:AO158"/>
    <mergeCell ref="AH159:AO159"/>
    <mergeCell ref="AP133:AW133"/>
    <mergeCell ref="AP134:AW134"/>
    <mergeCell ref="AP135:AW135"/>
    <mergeCell ref="AP136:AW136"/>
    <mergeCell ref="AP167:AW167"/>
    <mergeCell ref="AP160:AW160"/>
    <mergeCell ref="AP161:AW161"/>
    <mergeCell ref="AP165:AW165"/>
    <mergeCell ref="AP184:AW184"/>
    <mergeCell ref="AP185:AW185"/>
    <mergeCell ref="AP186:AW186"/>
    <mergeCell ref="AX167:BE167"/>
    <mergeCell ref="AP178:AW178"/>
    <mergeCell ref="AP179:AW179"/>
    <mergeCell ref="AP181:AW181"/>
    <mergeCell ref="AX178:BE178"/>
    <mergeCell ref="AX181:BE181"/>
    <mergeCell ref="AP174:AW174"/>
    <mergeCell ref="AP187:AW187"/>
    <mergeCell ref="AP191:AW191"/>
    <mergeCell ref="AP204:AW204"/>
    <mergeCell ref="AP188:AW188"/>
    <mergeCell ref="AP190:AW190"/>
    <mergeCell ref="AP192:AW192"/>
    <mergeCell ref="AP194:AW194"/>
    <mergeCell ref="AP196:AW196"/>
    <mergeCell ref="AP202:AW202"/>
    <mergeCell ref="AP199:AW199"/>
    <mergeCell ref="AP205:AW205"/>
    <mergeCell ref="AP206:AW206"/>
    <mergeCell ref="AP207:AW207"/>
    <mergeCell ref="AP208:AW208"/>
    <mergeCell ref="AP209:AW209"/>
    <mergeCell ref="AP210:AW210"/>
    <mergeCell ref="AP211:AW211"/>
    <mergeCell ref="AP212:AW212"/>
    <mergeCell ref="AP213:AW213"/>
    <mergeCell ref="AP214:AW214"/>
    <mergeCell ref="AP215:AW215"/>
    <mergeCell ref="AP216:AW216"/>
    <mergeCell ref="AP217:AW217"/>
    <mergeCell ref="AP218:AW218"/>
    <mergeCell ref="AP219:AW219"/>
    <mergeCell ref="AP220:AW220"/>
    <mergeCell ref="AP221:AW221"/>
    <mergeCell ref="AP222:AW222"/>
    <mergeCell ref="AP223:AW223"/>
    <mergeCell ref="AP224:AW224"/>
    <mergeCell ref="AP225:AW225"/>
    <mergeCell ref="AP226:AW226"/>
    <mergeCell ref="AP227:AW227"/>
    <mergeCell ref="AP228:AW228"/>
    <mergeCell ref="AP229:AW229"/>
    <mergeCell ref="AP230:AW230"/>
    <mergeCell ref="AP231:AW231"/>
    <mergeCell ref="AP232:AW232"/>
    <mergeCell ref="AP233:AW233"/>
    <mergeCell ref="AP234:AW234"/>
    <mergeCell ref="AP235:AW235"/>
    <mergeCell ref="AP236:AW236"/>
    <mergeCell ref="AP237:AW237"/>
    <mergeCell ref="AP238:AW238"/>
    <mergeCell ref="AP239:AW239"/>
    <mergeCell ref="AP240:AW240"/>
    <mergeCell ref="AP241:AW241"/>
    <mergeCell ref="AP242:AW242"/>
    <mergeCell ref="AP243:AW243"/>
    <mergeCell ref="AP244:AW244"/>
    <mergeCell ref="AP245:AW245"/>
    <mergeCell ref="AP246:AW246"/>
    <mergeCell ref="AP249:AW249"/>
    <mergeCell ref="AP247:AW248"/>
    <mergeCell ref="AP250:AW250"/>
    <mergeCell ref="AP251:AW251"/>
    <mergeCell ref="AP252:AW252"/>
    <mergeCell ref="AH29:AO29"/>
    <mergeCell ref="AH31:AO31"/>
    <mergeCell ref="AH32:AO32"/>
    <mergeCell ref="AH33:AO33"/>
    <mergeCell ref="AH34:AO34"/>
    <mergeCell ref="AH36:AO36"/>
    <mergeCell ref="AH40:AO40"/>
    <mergeCell ref="AH62:AO62"/>
    <mergeCell ref="AH63:AO63"/>
    <mergeCell ref="AH64:AO64"/>
    <mergeCell ref="AX69:BE69"/>
    <mergeCell ref="AP65:AW65"/>
    <mergeCell ref="AP66:AW66"/>
    <mergeCell ref="AP68:AW68"/>
    <mergeCell ref="AX62:BE62"/>
    <mergeCell ref="AH65:AO65"/>
    <mergeCell ref="AH66:AO66"/>
    <mergeCell ref="AH71:AO71"/>
    <mergeCell ref="AH72:AO72"/>
    <mergeCell ref="AH69:AO69"/>
    <mergeCell ref="AH70:AO70"/>
    <mergeCell ref="AH73:AO73"/>
    <mergeCell ref="AH74:AO74"/>
    <mergeCell ref="AH75:AO75"/>
    <mergeCell ref="AH76:AO76"/>
    <mergeCell ref="AH84:AO84"/>
    <mergeCell ref="AH77:AO77"/>
    <mergeCell ref="AH78:AO78"/>
    <mergeCell ref="AH79:AO79"/>
    <mergeCell ref="AH80:AO80"/>
    <mergeCell ref="AH82:AO82"/>
    <mergeCell ref="AH92:AO92"/>
    <mergeCell ref="AH96:AO96"/>
    <mergeCell ref="AH89:AO89"/>
    <mergeCell ref="AH90:AO90"/>
    <mergeCell ref="AH91:AO91"/>
    <mergeCell ref="AH95:AO95"/>
    <mergeCell ref="AH93:AO93"/>
    <mergeCell ref="AH94:AO94"/>
    <mergeCell ref="AH97:AO97"/>
    <mergeCell ref="AH98:AO98"/>
    <mergeCell ref="AH99:AO99"/>
    <mergeCell ref="AH100:AO100"/>
    <mergeCell ref="A98:X98"/>
    <mergeCell ref="Z98:AF98"/>
    <mergeCell ref="A105:Z105"/>
    <mergeCell ref="AA105:AF105"/>
    <mergeCell ref="A99:AF99"/>
    <mergeCell ref="A100:AF100"/>
    <mergeCell ref="AA101:AF101"/>
    <mergeCell ref="A101:Z101"/>
    <mergeCell ref="A102:AF102"/>
    <mergeCell ref="A104:AF104"/>
    <mergeCell ref="AH102:AO102"/>
    <mergeCell ref="AH103:AO103"/>
    <mergeCell ref="AH101:AO101"/>
    <mergeCell ref="AP102:AW102"/>
    <mergeCell ref="AH107:AO107"/>
    <mergeCell ref="AH110:AO110"/>
    <mergeCell ref="AH111:AO111"/>
    <mergeCell ref="AH112:AO112"/>
    <mergeCell ref="AH113:AO113"/>
    <mergeCell ref="AH114:AO114"/>
    <mergeCell ref="AH115:AO115"/>
    <mergeCell ref="AH116:AO116"/>
    <mergeCell ref="AH117:AO117"/>
    <mergeCell ref="AH118:AO118"/>
    <mergeCell ref="AH119:AO119"/>
    <mergeCell ref="AH120:AO120"/>
    <mergeCell ref="AH121:AO121"/>
    <mergeCell ref="AH122:AO122"/>
    <mergeCell ref="AH123:AO123"/>
    <mergeCell ref="AH124:AO124"/>
    <mergeCell ref="AH161:AO161"/>
    <mergeCell ref="AH165:AO165"/>
    <mergeCell ref="AH160:AO160"/>
    <mergeCell ref="AH129:AO129"/>
    <mergeCell ref="AH130:AO130"/>
    <mergeCell ref="AH131:AO131"/>
    <mergeCell ref="AH132:AO132"/>
    <mergeCell ref="AH133:AO133"/>
    <mergeCell ref="AH134:AO134"/>
    <mergeCell ref="AH125:AO125"/>
    <mergeCell ref="AH126:AO126"/>
    <mergeCell ref="AH127:AO127"/>
    <mergeCell ref="AH128:AO128"/>
    <mergeCell ref="AH184:AO184"/>
    <mergeCell ref="AH185:AO185"/>
    <mergeCell ref="AH186:AO186"/>
    <mergeCell ref="AH177:AO177"/>
    <mergeCell ref="AH181:AO181"/>
    <mergeCell ref="AH187:AO187"/>
    <mergeCell ref="AH191:AO191"/>
    <mergeCell ref="AH204:AO204"/>
    <mergeCell ref="AH188:AO188"/>
    <mergeCell ref="AH190:AO190"/>
    <mergeCell ref="AH192:AO192"/>
    <mergeCell ref="AH194:AO194"/>
    <mergeCell ref="AH196:AO196"/>
    <mergeCell ref="AH202:AO202"/>
    <mergeCell ref="AH189:AO189"/>
    <mergeCell ref="AH205:AO205"/>
    <mergeCell ref="AH206:AO206"/>
    <mergeCell ref="AH207:AO207"/>
    <mergeCell ref="AH208:AO208"/>
    <mergeCell ref="AH209:AO209"/>
    <mergeCell ref="AH210:AO210"/>
    <mergeCell ref="AH211:AO211"/>
    <mergeCell ref="AH212:AO212"/>
    <mergeCell ref="AH213:AO213"/>
    <mergeCell ref="AH214:AO214"/>
    <mergeCell ref="AH215:AO215"/>
    <mergeCell ref="AH216:AO216"/>
    <mergeCell ref="AH217:AO217"/>
    <mergeCell ref="AH218:AO218"/>
    <mergeCell ref="AH219:AO219"/>
    <mergeCell ref="AH220:AO220"/>
    <mergeCell ref="AH221:AO221"/>
    <mergeCell ref="AH222:AO222"/>
    <mergeCell ref="AH223:AO223"/>
    <mergeCell ref="AH224:AO224"/>
    <mergeCell ref="AH225:AO225"/>
    <mergeCell ref="AH226:AO226"/>
    <mergeCell ref="AH227:AO227"/>
    <mergeCell ref="AH228:AO228"/>
    <mergeCell ref="AH229:AO229"/>
    <mergeCell ref="AH230:AO230"/>
    <mergeCell ref="AH231:AO231"/>
    <mergeCell ref="AH232:AO232"/>
    <mergeCell ref="AH233:AO233"/>
    <mergeCell ref="AH234:AO234"/>
    <mergeCell ref="AH235:AO235"/>
    <mergeCell ref="AH236:AO236"/>
    <mergeCell ref="AH237:AO237"/>
    <mergeCell ref="AH252:AO252"/>
    <mergeCell ref="AH244:AO244"/>
    <mergeCell ref="AH245:AO245"/>
    <mergeCell ref="AH246:AO246"/>
    <mergeCell ref="AH238:AO238"/>
    <mergeCell ref="AH239:AO239"/>
    <mergeCell ref="AH249:AO249"/>
    <mergeCell ref="AH250:AO250"/>
    <mergeCell ref="AH251:AO251"/>
    <mergeCell ref="AH240:AO240"/>
    <mergeCell ref="AH241:AO241"/>
    <mergeCell ref="AH242:AO242"/>
    <mergeCell ref="AH243:AO243"/>
    <mergeCell ref="AH247:AO248"/>
    <mergeCell ref="AX12:BE14"/>
    <mergeCell ref="AP34:AW34"/>
    <mergeCell ref="AH26:AO26"/>
    <mergeCell ref="AH28:AO28"/>
    <mergeCell ref="AP28:AW28"/>
    <mergeCell ref="AH20:AO20"/>
    <mergeCell ref="AH21:AO21"/>
    <mergeCell ref="AH22:AO22"/>
    <mergeCell ref="AH23:AO23"/>
    <mergeCell ref="AX35:BE35"/>
    <mergeCell ref="AP23:AW23"/>
    <mergeCell ref="AP26:AW26"/>
    <mergeCell ref="AH24:AO24"/>
    <mergeCell ref="AP24:AW24"/>
    <mergeCell ref="AH25:AO25"/>
    <mergeCell ref="AP25:AW25"/>
    <mergeCell ref="AX28:BE28"/>
    <mergeCell ref="AX23:BE23"/>
    <mergeCell ref="AX34:BE34"/>
    <mergeCell ref="AH88:AO88"/>
    <mergeCell ref="AH41:AO41"/>
    <mergeCell ref="AP41:AW41"/>
    <mergeCell ref="AP22:AW22"/>
    <mergeCell ref="AH35:AO35"/>
    <mergeCell ref="AP35:AW35"/>
    <mergeCell ref="AH83:AO83"/>
    <mergeCell ref="AH85:AO85"/>
    <mergeCell ref="AH86:AO86"/>
    <mergeCell ref="AH87:AO87"/>
    <mergeCell ref="AH38:AO38"/>
    <mergeCell ref="AP38:AW38"/>
    <mergeCell ref="AX38:BE38"/>
    <mergeCell ref="AH39:AO39"/>
    <mergeCell ref="AP39:AW39"/>
    <mergeCell ref="AX39:BE39"/>
    <mergeCell ref="BF27:BM27"/>
    <mergeCell ref="A37:AF37"/>
    <mergeCell ref="AH37:AO37"/>
    <mergeCell ref="AP37:AW37"/>
    <mergeCell ref="AX37:BE37"/>
    <mergeCell ref="BF37:BM37"/>
    <mergeCell ref="A27:AF27"/>
    <mergeCell ref="AH27:AO27"/>
    <mergeCell ref="AP27:AW27"/>
    <mergeCell ref="AX27:BE27"/>
    <mergeCell ref="A42:AF42"/>
    <mergeCell ref="AH42:AO42"/>
    <mergeCell ref="AP42:AW42"/>
    <mergeCell ref="AX42:BE42"/>
    <mergeCell ref="AH43:AO43"/>
    <mergeCell ref="AP43:AW43"/>
    <mergeCell ref="AX43:BE43"/>
    <mergeCell ref="AX45:BE45"/>
    <mergeCell ref="AH44:AO44"/>
    <mergeCell ref="AP44:AW44"/>
    <mergeCell ref="AX44:BE44"/>
    <mergeCell ref="AB54:AF54"/>
    <mergeCell ref="A54:AA54"/>
    <mergeCell ref="A45:AF45"/>
    <mergeCell ref="AH45:AO45"/>
    <mergeCell ref="AH53:AO53"/>
    <mergeCell ref="A51:AF51"/>
    <mergeCell ref="A50:AF50"/>
    <mergeCell ref="A46:W46"/>
    <mergeCell ref="X46:AF46"/>
    <mergeCell ref="AH46:AO46"/>
    <mergeCell ref="AX46:BE46"/>
    <mergeCell ref="AH54:AO54"/>
    <mergeCell ref="AP54:AW54"/>
    <mergeCell ref="AX54:BE54"/>
    <mergeCell ref="AX53:BE53"/>
    <mergeCell ref="AH51:AO51"/>
    <mergeCell ref="AP51:AW51"/>
    <mergeCell ref="AX51:BE51"/>
    <mergeCell ref="AH50:AO50"/>
    <mergeCell ref="AP50:AW50"/>
    <mergeCell ref="AX50:BE50"/>
    <mergeCell ref="A52:AF52"/>
    <mergeCell ref="AH52:AO52"/>
    <mergeCell ref="AP52:AW52"/>
    <mergeCell ref="AX52:BE52"/>
    <mergeCell ref="AP47:AW47"/>
    <mergeCell ref="AX47:BE47"/>
    <mergeCell ref="BF47:BM47"/>
    <mergeCell ref="A48:AF48"/>
    <mergeCell ref="AH48:AO48"/>
    <mergeCell ref="A47:AF47"/>
    <mergeCell ref="AH47:AO47"/>
    <mergeCell ref="A55:W55"/>
    <mergeCell ref="X55:AF55"/>
    <mergeCell ref="AX48:BE48"/>
    <mergeCell ref="BF48:BM48"/>
    <mergeCell ref="A49:AF49"/>
    <mergeCell ref="AH49:AO49"/>
    <mergeCell ref="AP49:AW49"/>
    <mergeCell ref="AX49:BE49"/>
    <mergeCell ref="BF49:BM49"/>
    <mergeCell ref="BF52:BM52"/>
    <mergeCell ref="AH55:AO55"/>
    <mergeCell ref="AP55:AW55"/>
    <mergeCell ref="AX55:BE55"/>
    <mergeCell ref="BF55:BM55"/>
    <mergeCell ref="AP56:AW56"/>
    <mergeCell ref="AX56:BE56"/>
    <mergeCell ref="BF56:BM56"/>
    <mergeCell ref="AH57:AO57"/>
    <mergeCell ref="AP57:AW57"/>
    <mergeCell ref="AX57:BE57"/>
    <mergeCell ref="BF57:BM57"/>
    <mergeCell ref="AH56:AO56"/>
    <mergeCell ref="AP58:AW58"/>
    <mergeCell ref="AX58:BE58"/>
    <mergeCell ref="BF58:BM58"/>
    <mergeCell ref="A61:Z61"/>
    <mergeCell ref="AA61:AF61"/>
    <mergeCell ref="AH59:AO59"/>
    <mergeCell ref="AH60:AO60"/>
    <mergeCell ref="AH61:AO61"/>
    <mergeCell ref="AH58:AO58"/>
    <mergeCell ref="AX59:BE59"/>
    <mergeCell ref="AP183:AW183"/>
    <mergeCell ref="AX183:BE183"/>
    <mergeCell ref="AP182:AW182"/>
    <mergeCell ref="AX174:BE174"/>
    <mergeCell ref="AP177:AW177"/>
    <mergeCell ref="AX177:BE177"/>
    <mergeCell ref="BF93:BM93"/>
    <mergeCell ref="BF95:BM95"/>
    <mergeCell ref="AP162:AW162"/>
    <mergeCell ref="AX162:BE162"/>
    <mergeCell ref="AX95:BE95"/>
    <mergeCell ref="AX94:BE94"/>
    <mergeCell ref="BF94:BM94"/>
    <mergeCell ref="AX93:BE93"/>
    <mergeCell ref="AP156:AW156"/>
    <mergeCell ref="AP158:AW158"/>
    <mergeCell ref="AH173:AO173"/>
    <mergeCell ref="A183:AF183"/>
    <mergeCell ref="AH183:AO183"/>
    <mergeCell ref="A162:AF162"/>
    <mergeCell ref="AH162:AO162"/>
    <mergeCell ref="AH182:AO182"/>
    <mergeCell ref="AH172:AO172"/>
    <mergeCell ref="AH174:AO174"/>
    <mergeCell ref="AH175:AO175"/>
    <mergeCell ref="AH167:AO167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portrait" paperSize="9" scale="50" r:id="rId1"/>
  <rowBreaks count="2" manualBreakCount="2">
    <brk id="144" max="64" man="1"/>
    <brk id="209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6"/>
  <sheetViews>
    <sheetView zoomScaleSheetLayoutView="100" workbookViewId="0" topLeftCell="A67">
      <selection activeCell="V81" sqref="V81:Z81"/>
    </sheetView>
  </sheetViews>
  <sheetFormatPr defaultColWidth="9.140625" defaultRowHeight="12.75"/>
  <cols>
    <col min="1" max="6" width="3.28125" style="128" customWidth="1"/>
    <col min="7" max="7" width="3.8515625" style="128" customWidth="1"/>
    <col min="8" max="11" width="3.28125" style="128" customWidth="1"/>
    <col min="12" max="12" width="3.8515625" style="128" customWidth="1"/>
    <col min="13" max="13" width="3.421875" style="128" customWidth="1"/>
    <col min="14" max="14" width="3.28125" style="128" customWidth="1"/>
    <col min="15" max="15" width="3.8515625" style="128" customWidth="1"/>
    <col min="16" max="19" width="3.28125" style="128" customWidth="1"/>
    <col min="20" max="20" width="2.421875" style="128" customWidth="1"/>
    <col min="21" max="36" width="3.28125" style="128" customWidth="1"/>
    <col min="37" max="37" width="2.8515625" style="128" customWidth="1"/>
    <col min="38" max="16384" width="9.140625" style="128" customWidth="1"/>
  </cols>
  <sheetData>
    <row r="1" spans="35:36" ht="13.5" thickBot="1">
      <c r="AI1" s="129"/>
      <c r="AJ1" s="130"/>
    </row>
    <row r="2" spans="35:36" ht="12.75">
      <c r="AI2" s="131" t="s">
        <v>1473</v>
      </c>
      <c r="AJ2" s="132"/>
    </row>
    <row r="3" spans="1:36" ht="15.75">
      <c r="A3" s="133" t="s">
        <v>1563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15.75">
      <c r="A4" s="133" t="s">
        <v>1475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35:36" ht="12.75">
      <c r="AI5" s="131"/>
      <c r="AJ5" s="131"/>
    </row>
    <row r="6" spans="25:36" ht="12.75">
      <c r="Y6" s="134" t="s">
        <v>1476</v>
      </c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</row>
    <row r="7" spans="28:36" ht="12.75">
      <c r="AB7" s="135" t="s">
        <v>1477</v>
      </c>
      <c r="AC7" s="135"/>
      <c r="AD7" s="135"/>
      <c r="AE7" s="135"/>
      <c r="AF7" s="135"/>
      <c r="AG7" s="135"/>
      <c r="AH7" s="135"/>
      <c r="AI7" s="135"/>
      <c r="AJ7" s="135"/>
    </row>
    <row r="8" ht="13.5" thickBot="1"/>
    <row r="9" spans="1:36" ht="15.75" customHeight="1" thickBot="1">
      <c r="A9" s="136">
        <v>5</v>
      </c>
      <c r="B9" s="137">
        <v>1</v>
      </c>
      <c r="C9" s="137">
        <v>3</v>
      </c>
      <c r="D9" s="137">
        <v>0</v>
      </c>
      <c r="E9" s="137">
        <v>0</v>
      </c>
      <c r="F9" s="138">
        <v>9</v>
      </c>
      <c r="H9" s="136">
        <v>1</v>
      </c>
      <c r="I9" s="137">
        <v>2</v>
      </c>
      <c r="J9" s="137">
        <v>5</v>
      </c>
      <c r="K9" s="138">
        <v>4</v>
      </c>
      <c r="M9" s="136">
        <v>0</v>
      </c>
      <c r="N9" s="138">
        <v>1</v>
      </c>
      <c r="P9" s="136">
        <v>2</v>
      </c>
      <c r="Q9" s="139">
        <v>8</v>
      </c>
      <c r="R9" s="139">
        <v>0</v>
      </c>
      <c r="S9" s="140">
        <v>0</v>
      </c>
      <c r="U9" s="136">
        <v>8</v>
      </c>
      <c r="V9" s="139">
        <v>4</v>
      </c>
      <c r="W9" s="137">
        <v>1</v>
      </c>
      <c r="X9" s="137">
        <v>1</v>
      </c>
      <c r="Y9" s="137">
        <v>0</v>
      </c>
      <c r="Z9" s="138">
        <v>5</v>
      </c>
      <c r="AB9" s="129">
        <v>0</v>
      </c>
      <c r="AC9" s="130">
        <v>3</v>
      </c>
      <c r="AE9" s="141">
        <v>2</v>
      </c>
      <c r="AF9" s="142">
        <v>0</v>
      </c>
      <c r="AG9" s="142">
        <v>0</v>
      </c>
      <c r="AH9" s="143">
        <v>9</v>
      </c>
      <c r="AJ9" s="144">
        <v>3</v>
      </c>
    </row>
    <row r="10" spans="1:36" ht="38.25" customHeight="1">
      <c r="A10" s="145" t="s">
        <v>1450</v>
      </c>
      <c r="B10" s="145"/>
      <c r="C10" s="145"/>
      <c r="D10" s="145"/>
      <c r="E10" s="145"/>
      <c r="F10" s="145"/>
      <c r="G10" s="146"/>
      <c r="H10" s="145" t="s">
        <v>1451</v>
      </c>
      <c r="I10" s="145"/>
      <c r="J10" s="145"/>
      <c r="K10" s="145"/>
      <c r="L10" s="146"/>
      <c r="M10" s="147" t="s">
        <v>1478</v>
      </c>
      <c r="N10" s="145"/>
      <c r="O10" s="146"/>
      <c r="P10" s="147" t="s">
        <v>1479</v>
      </c>
      <c r="Q10" s="147"/>
      <c r="R10" s="147"/>
      <c r="S10" s="147"/>
      <c r="U10" s="145" t="s">
        <v>1454</v>
      </c>
      <c r="V10" s="131"/>
      <c r="W10" s="145"/>
      <c r="X10" s="145"/>
      <c r="Y10" s="145"/>
      <c r="Z10" s="145"/>
      <c r="AB10" s="145" t="s">
        <v>1480</v>
      </c>
      <c r="AC10" s="145"/>
      <c r="AE10" s="145" t="s">
        <v>1481</v>
      </c>
      <c r="AF10" s="145"/>
      <c r="AG10" s="145"/>
      <c r="AH10" s="145"/>
      <c r="AJ10" s="145" t="s">
        <v>1482</v>
      </c>
    </row>
    <row r="11" ht="12.75">
      <c r="AG11" s="148" t="s">
        <v>1483</v>
      </c>
    </row>
    <row r="12" spans="1:36" ht="38.25" customHeight="1">
      <c r="A12" s="149" t="s">
        <v>1484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1"/>
      <c r="T12" s="152" t="s">
        <v>1485</v>
      </c>
      <c r="U12" s="153"/>
      <c r="V12" s="154" t="s">
        <v>1486</v>
      </c>
      <c r="W12" s="155"/>
      <c r="X12" s="155"/>
      <c r="Y12" s="155"/>
      <c r="Z12" s="156"/>
      <c r="AA12" s="154" t="s">
        <v>1487</v>
      </c>
      <c r="AB12" s="155"/>
      <c r="AC12" s="155"/>
      <c r="AD12" s="155"/>
      <c r="AE12" s="156"/>
      <c r="AF12" s="149" t="s">
        <v>1488</v>
      </c>
      <c r="AG12" s="150"/>
      <c r="AH12" s="150"/>
      <c r="AI12" s="150"/>
      <c r="AJ12" s="151"/>
    </row>
    <row r="13" spans="1:36" ht="12.75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9"/>
      <c r="T13" s="160"/>
      <c r="U13" s="161"/>
      <c r="V13" s="154" t="s">
        <v>1489</v>
      </c>
      <c r="W13" s="155"/>
      <c r="X13" s="155"/>
      <c r="Y13" s="155"/>
      <c r="Z13" s="155"/>
      <c r="AA13" s="154"/>
      <c r="AB13" s="155"/>
      <c r="AC13" s="155"/>
      <c r="AD13" s="155"/>
      <c r="AE13" s="156"/>
      <c r="AF13" s="157"/>
      <c r="AG13" s="158"/>
      <c r="AH13" s="158"/>
      <c r="AI13" s="158"/>
      <c r="AJ13" s="159"/>
    </row>
    <row r="14" spans="1:36" ht="12.75">
      <c r="A14" s="162">
        <v>1</v>
      </c>
      <c r="B14" s="163"/>
      <c r="C14" s="163"/>
      <c r="D14" s="163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5"/>
      <c r="T14" s="166">
        <v>2</v>
      </c>
      <c r="U14" s="164"/>
      <c r="V14" s="166">
        <v>3</v>
      </c>
      <c r="W14" s="164"/>
      <c r="X14" s="164"/>
      <c r="Y14" s="164"/>
      <c r="Z14" s="164"/>
      <c r="AA14" s="166">
        <v>4</v>
      </c>
      <c r="AB14" s="164"/>
      <c r="AC14" s="164"/>
      <c r="AD14" s="164"/>
      <c r="AE14" s="164"/>
      <c r="AF14" s="166">
        <v>5</v>
      </c>
      <c r="AG14" s="164"/>
      <c r="AH14" s="164"/>
      <c r="AI14" s="164"/>
      <c r="AJ14" s="163"/>
    </row>
    <row r="15" spans="1:36" ht="19.5" customHeight="1">
      <c r="A15" s="167" t="s">
        <v>1564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9"/>
      <c r="T15" s="170" t="s">
        <v>1491</v>
      </c>
      <c r="U15" s="171"/>
      <c r="V15" s="172"/>
      <c r="W15" s="173"/>
      <c r="X15" s="173"/>
      <c r="Y15" s="173"/>
      <c r="Z15" s="174"/>
      <c r="AA15" s="175"/>
      <c r="AB15" s="176"/>
      <c r="AC15" s="176"/>
      <c r="AD15" s="176"/>
      <c r="AE15" s="177"/>
      <c r="AF15" s="175"/>
      <c r="AG15" s="176"/>
      <c r="AH15" s="176"/>
      <c r="AI15" s="176"/>
      <c r="AJ15" s="177"/>
    </row>
    <row r="16" spans="1:36" ht="19.5" customHeight="1">
      <c r="A16" s="167" t="s">
        <v>1565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  <c r="T16" s="170" t="s">
        <v>1493</v>
      </c>
      <c r="U16" s="171"/>
      <c r="V16" s="172"/>
      <c r="W16" s="173"/>
      <c r="X16" s="173"/>
      <c r="Y16" s="173"/>
      <c r="Z16" s="174"/>
      <c r="AA16" s="175"/>
      <c r="AB16" s="176"/>
      <c r="AC16" s="176"/>
      <c r="AD16" s="176"/>
      <c r="AE16" s="177"/>
      <c r="AF16" s="175"/>
      <c r="AG16" s="176"/>
      <c r="AH16" s="176"/>
      <c r="AI16" s="176"/>
      <c r="AJ16" s="177"/>
    </row>
    <row r="17" spans="1:36" ht="19.5" customHeight="1">
      <c r="A17" s="167" t="s">
        <v>1566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9"/>
      <c r="T17" s="170" t="s">
        <v>1495</v>
      </c>
      <c r="U17" s="171"/>
      <c r="V17" s="172"/>
      <c r="W17" s="173"/>
      <c r="X17" s="173"/>
      <c r="Y17" s="173"/>
      <c r="Z17" s="174"/>
      <c r="AA17" s="175"/>
      <c r="AB17" s="176"/>
      <c r="AC17" s="176"/>
      <c r="AD17" s="176"/>
      <c r="AE17" s="177"/>
      <c r="AF17" s="175"/>
      <c r="AG17" s="176"/>
      <c r="AH17" s="176"/>
      <c r="AI17" s="176"/>
      <c r="AJ17" s="177"/>
    </row>
    <row r="18" spans="1:36" ht="19.5" customHeight="1">
      <c r="A18" s="167" t="s">
        <v>1567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9"/>
      <c r="T18" s="170" t="s">
        <v>1497</v>
      </c>
      <c r="U18" s="171"/>
      <c r="V18" s="172">
        <v>46629</v>
      </c>
      <c r="W18" s="173"/>
      <c r="X18" s="173"/>
      <c r="Y18" s="173"/>
      <c r="Z18" s="174"/>
      <c r="AA18" s="175"/>
      <c r="AB18" s="176"/>
      <c r="AC18" s="176"/>
      <c r="AD18" s="176"/>
      <c r="AE18" s="177"/>
      <c r="AF18" s="175"/>
      <c r="AG18" s="176"/>
      <c r="AH18" s="176"/>
      <c r="AI18" s="176"/>
      <c r="AJ18" s="177"/>
    </row>
    <row r="19" spans="1:36" ht="19.5" customHeight="1">
      <c r="A19" s="167" t="s">
        <v>1568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9"/>
      <c r="T19" s="170" t="s">
        <v>1499</v>
      </c>
      <c r="U19" s="171"/>
      <c r="V19" s="172">
        <v>1630</v>
      </c>
      <c r="W19" s="173"/>
      <c r="X19" s="173"/>
      <c r="Y19" s="173"/>
      <c r="Z19" s="174"/>
      <c r="AA19" s="175"/>
      <c r="AB19" s="176"/>
      <c r="AC19" s="176"/>
      <c r="AD19" s="176"/>
      <c r="AE19" s="177"/>
      <c r="AF19" s="175"/>
      <c r="AG19" s="176"/>
      <c r="AH19" s="176"/>
      <c r="AI19" s="176"/>
      <c r="AJ19" s="177"/>
    </row>
    <row r="20" spans="1:36" ht="19.5" customHeight="1">
      <c r="A20" s="167" t="s">
        <v>1569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9"/>
      <c r="T20" s="170" t="s">
        <v>1501</v>
      </c>
      <c r="U20" s="171"/>
      <c r="V20" s="172">
        <v>3118</v>
      </c>
      <c r="W20" s="173"/>
      <c r="X20" s="173"/>
      <c r="Y20" s="173"/>
      <c r="Z20" s="174"/>
      <c r="AA20" s="175"/>
      <c r="AB20" s="176"/>
      <c r="AC20" s="176"/>
      <c r="AD20" s="176"/>
      <c r="AE20" s="177"/>
      <c r="AF20" s="175"/>
      <c r="AG20" s="176"/>
      <c r="AH20" s="176"/>
      <c r="AI20" s="176"/>
      <c r="AJ20" s="177"/>
    </row>
    <row r="21" spans="1:36" ht="19.5" customHeight="1">
      <c r="A21" s="167" t="s">
        <v>1570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9"/>
      <c r="T21" s="170" t="s">
        <v>1503</v>
      </c>
      <c r="U21" s="171"/>
      <c r="V21" s="172">
        <v>2635</v>
      </c>
      <c r="W21" s="173"/>
      <c r="X21" s="173"/>
      <c r="Y21" s="173"/>
      <c r="Z21" s="174"/>
      <c r="AA21" s="175"/>
      <c r="AB21" s="176"/>
      <c r="AC21" s="176"/>
      <c r="AD21" s="176"/>
      <c r="AE21" s="177"/>
      <c r="AF21" s="175"/>
      <c r="AG21" s="176"/>
      <c r="AH21" s="176"/>
      <c r="AI21" s="176"/>
      <c r="AJ21" s="177"/>
    </row>
    <row r="22" spans="1:36" ht="19.5" customHeight="1">
      <c r="A22" s="167" t="s">
        <v>1571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170" t="s">
        <v>1505</v>
      </c>
      <c r="U22" s="171"/>
      <c r="V22" s="172"/>
      <c r="W22" s="173"/>
      <c r="X22" s="173"/>
      <c r="Y22" s="173"/>
      <c r="Z22" s="174"/>
      <c r="AA22" s="175"/>
      <c r="AB22" s="176"/>
      <c r="AC22" s="176"/>
      <c r="AD22" s="176"/>
      <c r="AE22" s="177"/>
      <c r="AF22" s="175"/>
      <c r="AG22" s="176"/>
      <c r="AH22" s="176"/>
      <c r="AI22" s="176"/>
      <c r="AJ22" s="177"/>
    </row>
    <row r="23" spans="1:36" ht="19.5" customHeight="1">
      <c r="A23" s="167" t="s">
        <v>1572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170" t="s">
        <v>1507</v>
      </c>
      <c r="U23" s="171"/>
      <c r="V23" s="172">
        <v>1580</v>
      </c>
      <c r="W23" s="173"/>
      <c r="X23" s="173"/>
      <c r="Y23" s="173"/>
      <c r="Z23" s="174"/>
      <c r="AA23" s="175"/>
      <c r="AB23" s="176"/>
      <c r="AC23" s="176"/>
      <c r="AD23" s="176"/>
      <c r="AE23" s="177"/>
      <c r="AF23" s="175"/>
      <c r="AG23" s="176"/>
      <c r="AH23" s="176"/>
      <c r="AI23" s="176"/>
      <c r="AJ23" s="177"/>
    </row>
    <row r="24" spans="1:36" ht="19.5" customHeight="1">
      <c r="A24" s="167" t="s">
        <v>1573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9"/>
      <c r="T24" s="170" t="s">
        <v>1509</v>
      </c>
      <c r="U24" s="171"/>
      <c r="V24" s="172"/>
      <c r="W24" s="173"/>
      <c r="X24" s="173"/>
      <c r="Y24" s="173"/>
      <c r="Z24" s="174"/>
      <c r="AA24" s="175"/>
      <c r="AB24" s="176"/>
      <c r="AC24" s="176"/>
      <c r="AD24" s="176"/>
      <c r="AE24" s="177"/>
      <c r="AF24" s="175"/>
      <c r="AG24" s="176"/>
      <c r="AH24" s="176"/>
      <c r="AI24" s="176"/>
      <c r="AJ24" s="177"/>
    </row>
    <row r="25" spans="1:36" s="178" customFormat="1" ht="19.5" customHeight="1">
      <c r="A25" s="167" t="s">
        <v>1574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9"/>
      <c r="T25" s="170" t="s">
        <v>1511</v>
      </c>
      <c r="U25" s="171"/>
      <c r="V25" s="172">
        <v>20134</v>
      </c>
      <c r="W25" s="173"/>
      <c r="X25" s="173"/>
      <c r="Y25" s="173"/>
      <c r="Z25" s="174"/>
      <c r="AA25" s="175"/>
      <c r="AB25" s="176"/>
      <c r="AC25" s="176"/>
      <c r="AD25" s="176"/>
      <c r="AE25" s="177"/>
      <c r="AF25" s="175"/>
      <c r="AG25" s="176"/>
      <c r="AH25" s="176"/>
      <c r="AI25" s="176"/>
      <c r="AJ25" s="177"/>
    </row>
    <row r="26" spans="1:36" ht="19.5" customHeight="1">
      <c r="A26" s="167" t="s">
        <v>1575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9"/>
      <c r="T26" s="170" t="s">
        <v>1513</v>
      </c>
      <c r="U26" s="171"/>
      <c r="V26" s="172">
        <v>600</v>
      </c>
      <c r="W26" s="173"/>
      <c r="X26" s="173"/>
      <c r="Y26" s="173"/>
      <c r="Z26" s="174"/>
      <c r="AA26" s="175"/>
      <c r="AB26" s="176"/>
      <c r="AC26" s="176"/>
      <c r="AD26" s="176"/>
      <c r="AE26" s="177"/>
      <c r="AF26" s="175"/>
      <c r="AG26" s="176"/>
      <c r="AH26" s="176"/>
      <c r="AI26" s="176"/>
      <c r="AJ26" s="177"/>
    </row>
    <row r="27" spans="1:36" ht="19.5" customHeight="1">
      <c r="A27" s="167" t="s">
        <v>1576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9"/>
      <c r="T27" s="170" t="s">
        <v>1515</v>
      </c>
      <c r="U27" s="171"/>
      <c r="V27" s="172">
        <v>9856</v>
      </c>
      <c r="W27" s="173"/>
      <c r="X27" s="173"/>
      <c r="Y27" s="173"/>
      <c r="Z27" s="174"/>
      <c r="AA27" s="175"/>
      <c r="AB27" s="176"/>
      <c r="AC27" s="176"/>
      <c r="AD27" s="176"/>
      <c r="AE27" s="177"/>
      <c r="AF27" s="175"/>
      <c r="AG27" s="176"/>
      <c r="AH27" s="176"/>
      <c r="AI27" s="176"/>
      <c r="AJ27" s="177"/>
    </row>
    <row r="28" spans="1:36" ht="19.5" customHeight="1">
      <c r="A28" s="179" t="s">
        <v>1577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1"/>
      <c r="T28" s="182" t="s">
        <v>1517</v>
      </c>
      <c r="U28" s="171"/>
      <c r="V28" s="183">
        <f>SUM(V15:Z27)</f>
        <v>86182</v>
      </c>
      <c r="W28" s="184"/>
      <c r="X28" s="184"/>
      <c r="Y28" s="184"/>
      <c r="Z28" s="185"/>
      <c r="AA28" s="175"/>
      <c r="AB28" s="176"/>
      <c r="AC28" s="176"/>
      <c r="AD28" s="176"/>
      <c r="AE28" s="177"/>
      <c r="AF28" s="175"/>
      <c r="AG28" s="176"/>
      <c r="AH28" s="176"/>
      <c r="AI28" s="176"/>
      <c r="AJ28" s="177"/>
    </row>
    <row r="29" spans="1:36" ht="19.5" customHeight="1">
      <c r="A29" s="167" t="s">
        <v>1578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9"/>
      <c r="T29" s="170" t="s">
        <v>1519</v>
      </c>
      <c r="U29" s="171"/>
      <c r="V29" s="172">
        <v>16910</v>
      </c>
      <c r="W29" s="173"/>
      <c r="X29" s="173"/>
      <c r="Y29" s="173"/>
      <c r="Z29" s="174"/>
      <c r="AA29" s="175"/>
      <c r="AB29" s="176"/>
      <c r="AC29" s="176"/>
      <c r="AD29" s="176"/>
      <c r="AE29" s="177"/>
      <c r="AF29" s="175"/>
      <c r="AG29" s="176"/>
      <c r="AH29" s="176"/>
      <c r="AI29" s="176"/>
      <c r="AJ29" s="177"/>
    </row>
    <row r="30" spans="1:36" ht="19.5" customHeight="1">
      <c r="A30" s="167" t="s">
        <v>1579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9"/>
      <c r="T30" s="170" t="s">
        <v>1521</v>
      </c>
      <c r="U30" s="171"/>
      <c r="V30" s="172">
        <v>9415</v>
      </c>
      <c r="W30" s="173"/>
      <c r="X30" s="173"/>
      <c r="Y30" s="173"/>
      <c r="Z30" s="174"/>
      <c r="AA30" s="175"/>
      <c r="AB30" s="176"/>
      <c r="AC30" s="176"/>
      <c r="AD30" s="176"/>
      <c r="AE30" s="177"/>
      <c r="AF30" s="175"/>
      <c r="AG30" s="176"/>
      <c r="AH30" s="176"/>
      <c r="AI30" s="176"/>
      <c r="AJ30" s="177"/>
    </row>
    <row r="31" spans="1:36" ht="19.5" customHeight="1">
      <c r="A31" s="167" t="s">
        <v>1580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  <c r="T31" s="170" t="s">
        <v>1581</v>
      </c>
      <c r="U31" s="171"/>
      <c r="V31" s="172">
        <v>10167</v>
      </c>
      <c r="W31" s="173"/>
      <c r="X31" s="173"/>
      <c r="Y31" s="173"/>
      <c r="Z31" s="174"/>
      <c r="AA31" s="175"/>
      <c r="AB31" s="176"/>
      <c r="AC31" s="176"/>
      <c r="AD31" s="176"/>
      <c r="AE31" s="177"/>
      <c r="AF31" s="175"/>
      <c r="AG31" s="176"/>
      <c r="AH31" s="176"/>
      <c r="AI31" s="176"/>
      <c r="AJ31" s="177"/>
    </row>
    <row r="32" spans="1:36" ht="19.5" customHeight="1">
      <c r="A32" s="179" t="s">
        <v>1582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1"/>
      <c r="T32" s="182" t="s">
        <v>1583</v>
      </c>
      <c r="U32" s="171"/>
      <c r="V32" s="183">
        <f>SUM(V29:Z31)</f>
        <v>36492</v>
      </c>
      <c r="W32" s="184"/>
      <c r="X32" s="184"/>
      <c r="Y32" s="184"/>
      <c r="Z32" s="185"/>
      <c r="AA32" s="175"/>
      <c r="AB32" s="176"/>
      <c r="AC32" s="176"/>
      <c r="AD32" s="176"/>
      <c r="AE32" s="177"/>
      <c r="AF32" s="175"/>
      <c r="AG32" s="176"/>
      <c r="AH32" s="176"/>
      <c r="AI32" s="176"/>
      <c r="AJ32" s="177"/>
    </row>
    <row r="33" spans="1:36" ht="19.5" customHeight="1">
      <c r="A33" s="167" t="s">
        <v>1584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9"/>
      <c r="T33" s="170" t="s">
        <v>1585</v>
      </c>
      <c r="U33" s="171"/>
      <c r="V33" s="172"/>
      <c r="W33" s="173"/>
      <c r="X33" s="173"/>
      <c r="Y33" s="173"/>
      <c r="Z33" s="174"/>
      <c r="AA33" s="175"/>
      <c r="AB33" s="176"/>
      <c r="AC33" s="176"/>
      <c r="AD33" s="176"/>
      <c r="AE33" s="177"/>
      <c r="AF33" s="175"/>
      <c r="AG33" s="176"/>
      <c r="AH33" s="176"/>
      <c r="AI33" s="176"/>
      <c r="AJ33" s="177"/>
    </row>
    <row r="34" spans="1:36" ht="19.5" customHeight="1">
      <c r="A34" s="167" t="s">
        <v>1586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9"/>
      <c r="T34" s="170" t="s">
        <v>1587</v>
      </c>
      <c r="U34" s="171"/>
      <c r="V34" s="172">
        <v>2620</v>
      </c>
      <c r="W34" s="173"/>
      <c r="X34" s="173"/>
      <c r="Y34" s="173"/>
      <c r="Z34" s="174"/>
      <c r="AA34" s="175"/>
      <c r="AB34" s="176"/>
      <c r="AC34" s="176"/>
      <c r="AD34" s="176"/>
      <c r="AE34" s="177"/>
      <c r="AF34" s="175"/>
      <c r="AG34" s="176"/>
      <c r="AH34" s="176"/>
      <c r="AI34" s="176"/>
      <c r="AJ34" s="177"/>
    </row>
    <row r="35" spans="1:36" ht="19.5" customHeight="1">
      <c r="A35" s="186" t="s">
        <v>1588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8"/>
      <c r="T35" s="170" t="s">
        <v>1589</v>
      </c>
      <c r="U35" s="171"/>
      <c r="V35" s="172"/>
      <c r="W35" s="173"/>
      <c r="X35" s="173"/>
      <c r="Y35" s="173"/>
      <c r="Z35" s="174"/>
      <c r="AA35" s="175"/>
      <c r="AB35" s="176"/>
      <c r="AC35" s="176"/>
      <c r="AD35" s="176"/>
      <c r="AE35" s="177"/>
      <c r="AF35" s="175"/>
      <c r="AG35" s="176"/>
      <c r="AH35" s="176"/>
      <c r="AI35" s="176"/>
      <c r="AJ35" s="177"/>
    </row>
    <row r="36" spans="1:36" ht="13.5" customHeight="1">
      <c r="A36" s="189" t="s">
        <v>1590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1"/>
      <c r="T36" s="192" t="s">
        <v>1591</v>
      </c>
      <c r="U36" s="193"/>
      <c r="V36" s="194"/>
      <c r="W36" s="195"/>
      <c r="X36" s="195"/>
      <c r="Y36" s="195"/>
      <c r="Z36" s="196"/>
      <c r="AA36" s="197"/>
      <c r="AB36" s="198"/>
      <c r="AC36" s="198"/>
      <c r="AD36" s="198"/>
      <c r="AE36" s="199"/>
      <c r="AF36" s="197"/>
      <c r="AG36" s="198"/>
      <c r="AH36" s="198"/>
      <c r="AI36" s="198"/>
      <c r="AJ36" s="199"/>
    </row>
    <row r="37" spans="1:36" ht="14.25" customHeight="1">
      <c r="A37" s="200" t="s">
        <v>1592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2"/>
      <c r="T37" s="203"/>
      <c r="U37" s="204"/>
      <c r="V37" s="205"/>
      <c r="W37" s="206"/>
      <c r="X37" s="206"/>
      <c r="Y37" s="206"/>
      <c r="Z37" s="207"/>
      <c r="AA37" s="208"/>
      <c r="AB37" s="209"/>
      <c r="AC37" s="209"/>
      <c r="AD37" s="209"/>
      <c r="AE37" s="210"/>
      <c r="AF37" s="208"/>
      <c r="AG37" s="209"/>
      <c r="AH37" s="209"/>
      <c r="AI37" s="209"/>
      <c r="AJ37" s="210"/>
    </row>
    <row r="38" spans="1:36" ht="19.5" customHeight="1">
      <c r="A38" s="167" t="s">
        <v>1593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9"/>
      <c r="T38" s="170" t="s">
        <v>1594</v>
      </c>
      <c r="U38" s="171"/>
      <c r="V38" s="172">
        <v>1855</v>
      </c>
      <c r="W38" s="173"/>
      <c r="X38" s="173"/>
      <c r="Y38" s="173"/>
      <c r="Z38" s="174"/>
      <c r="AA38" s="175"/>
      <c r="AB38" s="176"/>
      <c r="AC38" s="176"/>
      <c r="AD38" s="176"/>
      <c r="AE38" s="177"/>
      <c r="AF38" s="175"/>
      <c r="AG38" s="176"/>
      <c r="AH38" s="176"/>
      <c r="AI38" s="176"/>
      <c r="AJ38" s="177"/>
    </row>
    <row r="39" spans="1:36" ht="19.5" customHeight="1">
      <c r="A39" s="167" t="s">
        <v>1595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9"/>
      <c r="T39" s="170" t="s">
        <v>1596</v>
      </c>
      <c r="U39" s="171"/>
      <c r="V39" s="172">
        <v>56149</v>
      </c>
      <c r="W39" s="173"/>
      <c r="X39" s="173"/>
      <c r="Y39" s="173"/>
      <c r="Z39" s="174"/>
      <c r="AA39" s="175"/>
      <c r="AB39" s="176"/>
      <c r="AC39" s="176"/>
      <c r="AD39" s="176"/>
      <c r="AE39" s="177"/>
      <c r="AF39" s="175"/>
      <c r="AG39" s="176"/>
      <c r="AH39" s="176"/>
      <c r="AI39" s="176"/>
      <c r="AJ39" s="177"/>
    </row>
    <row r="40" spans="1:36" ht="19.5" customHeight="1">
      <c r="A40" s="167" t="s">
        <v>1597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/>
      <c r="T40" s="170" t="s">
        <v>1598</v>
      </c>
      <c r="U40" s="171"/>
      <c r="V40" s="172">
        <v>53527</v>
      </c>
      <c r="W40" s="173"/>
      <c r="X40" s="173"/>
      <c r="Y40" s="173"/>
      <c r="Z40" s="174"/>
      <c r="AA40" s="175"/>
      <c r="AB40" s="176"/>
      <c r="AC40" s="176"/>
      <c r="AD40" s="176"/>
      <c r="AE40" s="177"/>
      <c r="AF40" s="175"/>
      <c r="AG40" s="176"/>
      <c r="AH40" s="176"/>
      <c r="AI40" s="176"/>
      <c r="AJ40" s="177"/>
    </row>
    <row r="41" spans="1:36" ht="19.5" customHeight="1">
      <c r="A41" s="167" t="s">
        <v>1599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9"/>
      <c r="T41" s="170" t="s">
        <v>1600</v>
      </c>
      <c r="U41" s="171"/>
      <c r="V41" s="172">
        <v>25870</v>
      </c>
      <c r="W41" s="173"/>
      <c r="X41" s="173"/>
      <c r="Y41" s="173"/>
      <c r="Z41" s="174"/>
      <c r="AA41" s="175"/>
      <c r="AB41" s="176"/>
      <c r="AC41" s="176"/>
      <c r="AD41" s="176"/>
      <c r="AE41" s="177"/>
      <c r="AF41" s="175"/>
      <c r="AG41" s="176"/>
      <c r="AH41" s="176"/>
      <c r="AI41" s="176"/>
      <c r="AJ41" s="177"/>
    </row>
    <row r="42" spans="1:36" ht="19.5" customHeight="1">
      <c r="A42" s="167" t="s">
        <v>1601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70" t="s">
        <v>1602</v>
      </c>
      <c r="U42" s="171"/>
      <c r="V42" s="172">
        <v>103850</v>
      </c>
      <c r="W42" s="173"/>
      <c r="X42" s="173"/>
      <c r="Y42" s="173"/>
      <c r="Z42" s="174"/>
      <c r="AA42" s="175"/>
      <c r="AB42" s="176"/>
      <c r="AC42" s="176"/>
      <c r="AD42" s="176"/>
      <c r="AE42" s="177"/>
      <c r="AF42" s="175"/>
      <c r="AG42" s="176"/>
      <c r="AH42" s="176"/>
      <c r="AI42" s="176"/>
      <c r="AJ42" s="177"/>
    </row>
    <row r="43" spans="1:36" ht="19.5" customHeight="1">
      <c r="A43" s="167" t="s">
        <v>1603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70" t="s">
        <v>1604</v>
      </c>
      <c r="U43" s="171"/>
      <c r="V43" s="172">
        <v>695466</v>
      </c>
      <c r="W43" s="173"/>
      <c r="X43" s="173"/>
      <c r="Y43" s="173"/>
      <c r="Z43" s="174"/>
      <c r="AA43" s="175"/>
      <c r="AB43" s="176"/>
      <c r="AC43" s="176"/>
      <c r="AD43" s="176"/>
      <c r="AE43" s="177"/>
      <c r="AF43" s="175"/>
      <c r="AG43" s="176"/>
      <c r="AH43" s="176"/>
      <c r="AI43" s="176"/>
      <c r="AJ43" s="177"/>
    </row>
    <row r="44" spans="1:36" ht="19.5" customHeight="1">
      <c r="A44" s="167" t="s">
        <v>1605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9"/>
      <c r="T44" s="170" t="s">
        <v>1606</v>
      </c>
      <c r="U44" s="171"/>
      <c r="V44" s="172">
        <v>1787885</v>
      </c>
      <c r="W44" s="173"/>
      <c r="X44" s="173"/>
      <c r="Y44" s="173"/>
      <c r="Z44" s="174"/>
      <c r="AA44" s="175"/>
      <c r="AB44" s="176"/>
      <c r="AC44" s="176"/>
      <c r="AD44" s="176"/>
      <c r="AE44" s="177"/>
      <c r="AF44" s="175"/>
      <c r="AG44" s="176"/>
      <c r="AH44" s="176"/>
      <c r="AI44" s="176"/>
      <c r="AJ44" s="177"/>
    </row>
    <row r="45" spans="1:36" ht="24" customHeight="1">
      <c r="A45" s="167" t="s">
        <v>1607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9"/>
      <c r="T45" s="170" t="s">
        <v>1608</v>
      </c>
      <c r="U45" s="171"/>
      <c r="V45" s="172"/>
      <c r="W45" s="173"/>
      <c r="X45" s="173"/>
      <c r="Y45" s="173"/>
      <c r="Z45" s="174"/>
      <c r="AA45" s="175"/>
      <c r="AB45" s="176"/>
      <c r="AC45" s="176"/>
      <c r="AD45" s="176"/>
      <c r="AE45" s="177"/>
      <c r="AF45" s="175"/>
      <c r="AG45" s="176"/>
      <c r="AH45" s="176"/>
      <c r="AI45" s="176"/>
      <c r="AJ45" s="177"/>
    </row>
    <row r="46" spans="1:36" ht="24" customHeight="1">
      <c r="A46" s="167" t="s">
        <v>1609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9"/>
      <c r="T46" s="170" t="s">
        <v>1610</v>
      </c>
      <c r="U46" s="171"/>
      <c r="V46" s="172"/>
      <c r="W46" s="173"/>
      <c r="X46" s="173"/>
      <c r="Y46" s="173"/>
      <c r="Z46" s="174"/>
      <c r="AA46" s="175"/>
      <c r="AB46" s="176"/>
      <c r="AC46" s="176"/>
      <c r="AD46" s="176"/>
      <c r="AE46" s="177"/>
      <c r="AF46" s="175"/>
      <c r="AG46" s="176"/>
      <c r="AH46" s="176"/>
      <c r="AI46" s="176"/>
      <c r="AJ46" s="177"/>
    </row>
    <row r="47" spans="1:36" ht="24" customHeight="1">
      <c r="A47" s="167" t="s">
        <v>1611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9"/>
      <c r="T47" s="170" t="s">
        <v>1612</v>
      </c>
      <c r="U47" s="171"/>
      <c r="V47" s="172">
        <v>17000</v>
      </c>
      <c r="W47" s="173"/>
      <c r="X47" s="173"/>
      <c r="Y47" s="173"/>
      <c r="Z47" s="174"/>
      <c r="AA47" s="175"/>
      <c r="AB47" s="176"/>
      <c r="AC47" s="176"/>
      <c r="AD47" s="176"/>
      <c r="AE47" s="177"/>
      <c r="AF47" s="175"/>
      <c r="AG47" s="176"/>
      <c r="AH47" s="176"/>
      <c r="AI47" s="176"/>
      <c r="AJ47" s="177"/>
    </row>
    <row r="48" spans="1:36" ht="19.5" customHeight="1">
      <c r="A48" s="179" t="s">
        <v>1613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1"/>
      <c r="T48" s="182" t="s">
        <v>1614</v>
      </c>
      <c r="U48" s="211"/>
      <c r="V48" s="183">
        <f>SUM(V33+V34+V38+V39+V40+V41+V42+V43+V44+V45+V46+V47)</f>
        <v>2744222</v>
      </c>
      <c r="W48" s="184"/>
      <c r="X48" s="184"/>
      <c r="Y48" s="184"/>
      <c r="Z48" s="185"/>
      <c r="AA48" s="175"/>
      <c r="AB48" s="176"/>
      <c r="AC48" s="176"/>
      <c r="AD48" s="176"/>
      <c r="AE48" s="177"/>
      <c r="AF48" s="175"/>
      <c r="AG48" s="176"/>
      <c r="AH48" s="176"/>
      <c r="AI48" s="176"/>
      <c r="AJ48" s="177"/>
    </row>
    <row r="49" spans="1:36" ht="19.5" customHeight="1">
      <c r="A49" s="179" t="s">
        <v>1615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1"/>
      <c r="T49" s="182" t="s">
        <v>1616</v>
      </c>
      <c r="U49" s="211"/>
      <c r="V49" s="172">
        <v>4000</v>
      </c>
      <c r="W49" s="173"/>
      <c r="X49" s="173"/>
      <c r="Y49" s="173"/>
      <c r="Z49" s="174"/>
      <c r="AA49" s="175"/>
      <c r="AB49" s="176"/>
      <c r="AC49" s="176"/>
      <c r="AD49" s="176"/>
      <c r="AE49" s="177"/>
      <c r="AF49" s="175"/>
      <c r="AG49" s="176"/>
      <c r="AH49" s="176"/>
      <c r="AI49" s="176"/>
      <c r="AJ49" s="177"/>
    </row>
    <row r="50" spans="1:36" s="178" customFormat="1" ht="19.5" customHeight="1">
      <c r="A50" s="167" t="s">
        <v>1617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9"/>
      <c r="T50" s="170" t="s">
        <v>1618</v>
      </c>
      <c r="U50" s="212"/>
      <c r="V50" s="172">
        <v>435589</v>
      </c>
      <c r="W50" s="173"/>
      <c r="X50" s="173"/>
      <c r="Y50" s="173"/>
      <c r="Z50" s="174"/>
      <c r="AA50" s="175"/>
      <c r="AB50" s="176"/>
      <c r="AC50" s="176"/>
      <c r="AD50" s="176"/>
      <c r="AE50" s="177"/>
      <c r="AF50" s="175"/>
      <c r="AG50" s="176"/>
      <c r="AH50" s="176"/>
      <c r="AI50" s="176"/>
      <c r="AJ50" s="177"/>
    </row>
    <row r="51" spans="1:36" s="178" customFormat="1" ht="19.5" customHeight="1">
      <c r="A51" s="167" t="s">
        <v>1619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9"/>
      <c r="T51" s="170" t="s">
        <v>1620</v>
      </c>
      <c r="U51" s="163"/>
      <c r="V51" s="172">
        <v>463407</v>
      </c>
      <c r="W51" s="173"/>
      <c r="X51" s="173"/>
      <c r="Y51" s="173"/>
      <c r="Z51" s="174"/>
      <c r="AA51" s="175"/>
      <c r="AB51" s="176"/>
      <c r="AC51" s="176"/>
      <c r="AD51" s="176"/>
      <c r="AE51" s="177"/>
      <c r="AF51" s="175"/>
      <c r="AG51" s="176"/>
      <c r="AH51" s="176"/>
      <c r="AI51" s="176"/>
      <c r="AJ51" s="177"/>
    </row>
    <row r="52" spans="1:36" s="178" customFormat="1" ht="24" customHeight="1">
      <c r="A52" s="167" t="s">
        <v>1621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9"/>
      <c r="T52" s="213" t="s">
        <v>1622</v>
      </c>
      <c r="U52" s="214"/>
      <c r="V52" s="172">
        <v>801400</v>
      </c>
      <c r="W52" s="173"/>
      <c r="X52" s="173"/>
      <c r="Y52" s="173"/>
      <c r="Z52" s="174"/>
      <c r="AA52" s="175"/>
      <c r="AB52" s="176"/>
      <c r="AC52" s="176"/>
      <c r="AD52" s="176"/>
      <c r="AE52" s="177"/>
      <c r="AF52" s="175"/>
      <c r="AG52" s="176"/>
      <c r="AH52" s="176"/>
      <c r="AI52" s="176"/>
      <c r="AJ52" s="177"/>
    </row>
    <row r="53" spans="1:36" ht="19.5" customHeight="1">
      <c r="A53" s="179" t="s">
        <v>1623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1"/>
      <c r="T53" s="170" t="s">
        <v>1624</v>
      </c>
      <c r="U53" s="171"/>
      <c r="V53" s="215">
        <f>SUM(V50:Z52)</f>
        <v>1700396</v>
      </c>
      <c r="W53" s="216"/>
      <c r="X53" s="216"/>
      <c r="Y53" s="216"/>
      <c r="Z53" s="217"/>
      <c r="AA53" s="208"/>
      <c r="AB53" s="209"/>
      <c r="AC53" s="209"/>
      <c r="AD53" s="209"/>
      <c r="AE53" s="210"/>
      <c r="AF53" s="208"/>
      <c r="AG53" s="209"/>
      <c r="AH53" s="209"/>
      <c r="AI53" s="209"/>
      <c r="AJ53" s="210"/>
    </row>
    <row r="54" spans="1:36" ht="19.5" customHeight="1">
      <c r="A54" s="167" t="s">
        <v>1625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9"/>
      <c r="T54" s="213" t="s">
        <v>1626</v>
      </c>
      <c r="U54" s="171"/>
      <c r="V54" s="172">
        <v>910</v>
      </c>
      <c r="W54" s="173"/>
      <c r="X54" s="173"/>
      <c r="Y54" s="173"/>
      <c r="Z54" s="174"/>
      <c r="AA54" s="175"/>
      <c r="AB54" s="176"/>
      <c r="AC54" s="176"/>
      <c r="AD54" s="176"/>
      <c r="AE54" s="177"/>
      <c r="AF54" s="175"/>
      <c r="AG54" s="176"/>
      <c r="AH54" s="176"/>
      <c r="AI54" s="176"/>
      <c r="AJ54" s="177"/>
    </row>
    <row r="55" spans="1:36" ht="19.5" customHeight="1">
      <c r="A55" s="167" t="s">
        <v>1627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9"/>
      <c r="T55" s="170" t="s">
        <v>1628</v>
      </c>
      <c r="U55" s="171"/>
      <c r="V55" s="172">
        <v>6727</v>
      </c>
      <c r="W55" s="173"/>
      <c r="X55" s="173"/>
      <c r="Y55" s="173"/>
      <c r="Z55" s="174"/>
      <c r="AA55" s="175"/>
      <c r="AB55" s="176"/>
      <c r="AC55" s="176"/>
      <c r="AD55" s="176"/>
      <c r="AE55" s="177"/>
      <c r="AF55" s="175"/>
      <c r="AG55" s="176"/>
      <c r="AH55" s="176"/>
      <c r="AI55" s="176"/>
      <c r="AJ55" s="177"/>
    </row>
    <row r="56" spans="1:36" ht="19.5" customHeight="1">
      <c r="A56" s="167" t="s">
        <v>1629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9"/>
      <c r="T56" s="213" t="s">
        <v>1630</v>
      </c>
      <c r="U56" s="171"/>
      <c r="V56" s="172">
        <v>4197</v>
      </c>
      <c r="W56" s="173"/>
      <c r="X56" s="173"/>
      <c r="Y56" s="173"/>
      <c r="Z56" s="174"/>
      <c r="AA56" s="175"/>
      <c r="AB56" s="176"/>
      <c r="AC56" s="176"/>
      <c r="AD56" s="176"/>
      <c r="AE56" s="177"/>
      <c r="AF56" s="175"/>
      <c r="AG56" s="176"/>
      <c r="AH56" s="176"/>
      <c r="AI56" s="176"/>
      <c r="AJ56" s="177"/>
    </row>
    <row r="57" spans="1:36" ht="19.5" customHeight="1">
      <c r="A57" s="167" t="s">
        <v>1631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9"/>
      <c r="T57" s="170" t="s">
        <v>1632</v>
      </c>
      <c r="U57" s="171"/>
      <c r="V57" s="172">
        <v>66370</v>
      </c>
      <c r="W57" s="173"/>
      <c r="X57" s="173"/>
      <c r="Y57" s="173"/>
      <c r="Z57" s="174"/>
      <c r="AA57" s="175"/>
      <c r="AB57" s="176"/>
      <c r="AC57" s="176"/>
      <c r="AD57" s="176"/>
      <c r="AE57" s="177"/>
      <c r="AF57" s="175"/>
      <c r="AG57" s="176"/>
      <c r="AH57" s="176"/>
      <c r="AI57" s="176"/>
      <c r="AJ57" s="177"/>
    </row>
    <row r="58" spans="1:36" ht="19.5" customHeight="1">
      <c r="A58" s="179" t="s">
        <v>1633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1"/>
      <c r="T58" s="218" t="s">
        <v>1634</v>
      </c>
      <c r="U58" s="171"/>
      <c r="V58" s="183">
        <f>SUM(V54:Z57)</f>
        <v>78204</v>
      </c>
      <c r="W58" s="184"/>
      <c r="X58" s="184"/>
      <c r="Y58" s="184"/>
      <c r="Z58" s="185"/>
      <c r="AA58" s="175"/>
      <c r="AB58" s="176"/>
      <c r="AC58" s="176"/>
      <c r="AD58" s="176"/>
      <c r="AE58" s="177"/>
      <c r="AF58" s="175"/>
      <c r="AG58" s="176"/>
      <c r="AH58" s="176"/>
      <c r="AI58" s="176"/>
      <c r="AJ58" s="177"/>
    </row>
    <row r="59" spans="1:36" ht="19.5" customHeight="1">
      <c r="A59" s="186" t="s">
        <v>1635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8"/>
      <c r="T59" s="170" t="s">
        <v>1636</v>
      </c>
      <c r="U59" s="171"/>
      <c r="V59" s="172">
        <v>17000</v>
      </c>
      <c r="W59" s="173"/>
      <c r="X59" s="173"/>
      <c r="Y59" s="173"/>
      <c r="Z59" s="174"/>
      <c r="AA59" s="175"/>
      <c r="AB59" s="176"/>
      <c r="AC59" s="176"/>
      <c r="AD59" s="176"/>
      <c r="AE59" s="177"/>
      <c r="AF59" s="175"/>
      <c r="AG59" s="176"/>
      <c r="AH59" s="176"/>
      <c r="AI59" s="176"/>
      <c r="AJ59" s="177"/>
    </row>
    <row r="60" spans="1:36" ht="19.5" customHeight="1">
      <c r="A60" s="179" t="s">
        <v>1637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1"/>
      <c r="T60" s="218" t="s">
        <v>1638</v>
      </c>
      <c r="U60" s="171"/>
      <c r="V60" s="172">
        <v>97021</v>
      </c>
      <c r="W60" s="173"/>
      <c r="X60" s="173"/>
      <c r="Y60" s="173"/>
      <c r="Z60" s="174"/>
      <c r="AA60" s="175"/>
      <c r="AB60" s="176"/>
      <c r="AC60" s="176"/>
      <c r="AD60" s="176"/>
      <c r="AE60" s="177"/>
      <c r="AF60" s="175"/>
      <c r="AG60" s="176"/>
      <c r="AH60" s="176"/>
      <c r="AI60" s="176"/>
      <c r="AJ60" s="177"/>
    </row>
    <row r="61" spans="1:36" ht="19.5" customHeight="1">
      <c r="A61" s="179" t="s">
        <v>1639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1"/>
      <c r="T61" s="182" t="s">
        <v>1640</v>
      </c>
      <c r="U61" s="171"/>
      <c r="V61" s="183">
        <f>SUM(V28+V32+V48+V49+V53+V58+V59+V60)</f>
        <v>4763517</v>
      </c>
      <c r="W61" s="184"/>
      <c r="X61" s="184"/>
      <c r="Y61" s="184"/>
      <c r="Z61" s="185"/>
      <c r="AA61" s="175"/>
      <c r="AB61" s="176"/>
      <c r="AC61" s="176"/>
      <c r="AD61" s="176"/>
      <c r="AE61" s="177"/>
      <c r="AF61" s="175"/>
      <c r="AG61" s="176"/>
      <c r="AH61" s="176"/>
      <c r="AI61" s="176"/>
      <c r="AJ61" s="177"/>
    </row>
    <row r="62" spans="1:36" ht="19.5" customHeight="1">
      <c r="A62" s="167" t="s">
        <v>1641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  <c r="T62" s="213" t="s">
        <v>1642</v>
      </c>
      <c r="U62" s="171"/>
      <c r="V62" s="172"/>
      <c r="W62" s="173"/>
      <c r="X62" s="173"/>
      <c r="Y62" s="173"/>
      <c r="Z62" s="174"/>
      <c r="AA62" s="175"/>
      <c r="AB62" s="176"/>
      <c r="AC62" s="176"/>
      <c r="AD62" s="176"/>
      <c r="AE62" s="177"/>
      <c r="AF62" s="175"/>
      <c r="AG62" s="176"/>
      <c r="AH62" s="176"/>
      <c r="AI62" s="176"/>
      <c r="AJ62" s="177"/>
    </row>
    <row r="63" spans="1:36" ht="19.5" customHeight="1">
      <c r="A63" s="167" t="s">
        <v>1643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9"/>
      <c r="T63" s="170" t="s">
        <v>1644</v>
      </c>
      <c r="U63" s="171"/>
      <c r="V63" s="172"/>
      <c r="W63" s="173"/>
      <c r="X63" s="173"/>
      <c r="Y63" s="173"/>
      <c r="Z63" s="174"/>
      <c r="AA63" s="175"/>
      <c r="AB63" s="176"/>
      <c r="AC63" s="176"/>
      <c r="AD63" s="176"/>
      <c r="AE63" s="177"/>
      <c r="AF63" s="175"/>
      <c r="AG63" s="176"/>
      <c r="AH63" s="176"/>
      <c r="AI63" s="176"/>
      <c r="AJ63" s="177"/>
    </row>
    <row r="64" spans="1:36" ht="19.5" customHeight="1">
      <c r="A64" s="167" t="s">
        <v>1645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9"/>
      <c r="T64" s="213" t="s">
        <v>1646</v>
      </c>
      <c r="U64" s="171"/>
      <c r="V64" s="172"/>
      <c r="W64" s="173"/>
      <c r="X64" s="173"/>
      <c r="Y64" s="173"/>
      <c r="Z64" s="174"/>
      <c r="AA64" s="175"/>
      <c r="AB64" s="176"/>
      <c r="AC64" s="176"/>
      <c r="AD64" s="176"/>
      <c r="AE64" s="177"/>
      <c r="AF64" s="175"/>
      <c r="AG64" s="176"/>
      <c r="AH64" s="176"/>
      <c r="AI64" s="176"/>
      <c r="AJ64" s="177"/>
    </row>
    <row r="65" spans="1:36" ht="19.5" customHeight="1">
      <c r="A65" s="167" t="s">
        <v>1647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9"/>
      <c r="T65" s="170" t="s">
        <v>1648</v>
      </c>
      <c r="U65" s="171"/>
      <c r="V65" s="219" t="s">
        <v>1649</v>
      </c>
      <c r="W65" s="173"/>
      <c r="X65" s="173"/>
      <c r="Y65" s="173"/>
      <c r="Z65" s="174"/>
      <c r="AA65" s="220"/>
      <c r="AB65" s="221"/>
      <c r="AC65" s="221"/>
      <c r="AD65" s="221"/>
      <c r="AE65" s="222"/>
      <c r="AF65" s="220"/>
      <c r="AG65" s="221"/>
      <c r="AH65" s="221"/>
      <c r="AI65" s="221"/>
      <c r="AJ65" s="222"/>
    </row>
    <row r="66" spans="1:36" ht="19.5" customHeight="1">
      <c r="A66" s="167" t="s">
        <v>1650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9"/>
      <c r="T66" s="213" t="s">
        <v>1651</v>
      </c>
      <c r="U66" s="171"/>
      <c r="V66" s="172"/>
      <c r="W66" s="173"/>
      <c r="X66" s="173"/>
      <c r="Y66" s="173"/>
      <c r="Z66" s="174"/>
      <c r="AA66" s="175"/>
      <c r="AB66" s="176"/>
      <c r="AC66" s="176"/>
      <c r="AD66" s="176"/>
      <c r="AE66" s="177"/>
      <c r="AF66" s="175"/>
      <c r="AG66" s="176"/>
      <c r="AH66" s="176"/>
      <c r="AI66" s="176"/>
      <c r="AJ66" s="177"/>
    </row>
    <row r="67" spans="1:36" ht="19.5" customHeight="1">
      <c r="A67" s="167" t="s">
        <v>1652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9"/>
      <c r="T67" s="170" t="s">
        <v>1653</v>
      </c>
      <c r="U67" s="171"/>
      <c r="V67" s="172"/>
      <c r="W67" s="173"/>
      <c r="X67" s="173"/>
      <c r="Y67" s="173"/>
      <c r="Z67" s="174"/>
      <c r="AA67" s="175"/>
      <c r="AB67" s="176"/>
      <c r="AC67" s="176"/>
      <c r="AD67" s="176"/>
      <c r="AE67" s="177"/>
      <c r="AF67" s="175"/>
      <c r="AG67" s="176"/>
      <c r="AH67" s="176"/>
      <c r="AI67" s="176"/>
      <c r="AJ67" s="177"/>
    </row>
    <row r="68" spans="1:36" ht="19.5" customHeight="1">
      <c r="A68" s="167" t="s">
        <v>1654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9"/>
      <c r="T68" s="213" t="s">
        <v>1655</v>
      </c>
      <c r="U68" s="171"/>
      <c r="V68" s="172"/>
      <c r="W68" s="173"/>
      <c r="X68" s="173"/>
      <c r="Y68" s="173"/>
      <c r="Z68" s="174"/>
      <c r="AA68" s="175"/>
      <c r="AB68" s="176"/>
      <c r="AC68" s="176"/>
      <c r="AD68" s="176"/>
      <c r="AE68" s="177"/>
      <c r="AF68" s="175"/>
      <c r="AG68" s="176"/>
      <c r="AH68" s="176"/>
      <c r="AI68" s="176"/>
      <c r="AJ68" s="177"/>
    </row>
    <row r="69" spans="1:36" ht="19.5" customHeight="1">
      <c r="A69" s="179" t="s">
        <v>1656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1"/>
      <c r="T69" s="182" t="s">
        <v>1657</v>
      </c>
      <c r="U69" s="171"/>
      <c r="V69" s="183">
        <f>SUM(V62:Z68)</f>
        <v>0</v>
      </c>
      <c r="W69" s="184"/>
      <c r="X69" s="184"/>
      <c r="Y69" s="184"/>
      <c r="Z69" s="185"/>
      <c r="AA69" s="175"/>
      <c r="AB69" s="176"/>
      <c r="AC69" s="176"/>
      <c r="AD69" s="176"/>
      <c r="AE69" s="177"/>
      <c r="AF69" s="175"/>
      <c r="AG69" s="176"/>
      <c r="AH69" s="176"/>
      <c r="AI69" s="176"/>
      <c r="AJ69" s="177"/>
    </row>
    <row r="70" spans="1:36" ht="19.5" customHeight="1">
      <c r="A70" s="167" t="s">
        <v>1658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9"/>
      <c r="T70" s="170" t="s">
        <v>1659</v>
      </c>
      <c r="U70" s="171"/>
      <c r="V70" s="172">
        <v>7800</v>
      </c>
      <c r="W70" s="173"/>
      <c r="X70" s="173"/>
      <c r="Y70" s="173"/>
      <c r="Z70" s="174"/>
      <c r="AA70" s="175"/>
      <c r="AB70" s="176"/>
      <c r="AC70" s="176"/>
      <c r="AD70" s="176"/>
      <c r="AE70" s="177"/>
      <c r="AF70" s="175"/>
      <c r="AG70" s="176"/>
      <c r="AH70" s="176"/>
      <c r="AI70" s="176"/>
      <c r="AJ70" s="177"/>
    </row>
    <row r="71" spans="1:36" ht="19.5" customHeight="1">
      <c r="A71" s="167" t="s">
        <v>1660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9"/>
      <c r="T71" s="170" t="s">
        <v>1661</v>
      </c>
      <c r="U71" s="171"/>
      <c r="V71" s="172"/>
      <c r="W71" s="173"/>
      <c r="X71" s="173"/>
      <c r="Y71" s="173"/>
      <c r="Z71" s="174"/>
      <c r="AA71" s="175"/>
      <c r="AB71" s="176"/>
      <c r="AC71" s="176"/>
      <c r="AD71" s="176"/>
      <c r="AE71" s="177"/>
      <c r="AF71" s="175"/>
      <c r="AG71" s="176"/>
      <c r="AH71" s="176"/>
      <c r="AI71" s="176"/>
      <c r="AJ71" s="177"/>
    </row>
    <row r="72" spans="1:36" ht="19.5" customHeight="1">
      <c r="A72" s="167" t="s">
        <v>1662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9"/>
      <c r="T72" s="170" t="s">
        <v>1663</v>
      </c>
      <c r="U72" s="171"/>
      <c r="V72" s="172">
        <v>1500</v>
      </c>
      <c r="W72" s="173"/>
      <c r="X72" s="173"/>
      <c r="Y72" s="173"/>
      <c r="Z72" s="174"/>
      <c r="AA72" s="175"/>
      <c r="AB72" s="176"/>
      <c r="AC72" s="176"/>
      <c r="AD72" s="176"/>
      <c r="AE72" s="177"/>
      <c r="AF72" s="175"/>
      <c r="AG72" s="176"/>
      <c r="AH72" s="176"/>
      <c r="AI72" s="176"/>
      <c r="AJ72" s="177"/>
    </row>
    <row r="73" spans="1:36" ht="19.5" customHeight="1">
      <c r="A73" s="167" t="s">
        <v>1664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9"/>
      <c r="T73" s="170" t="s">
        <v>1665</v>
      </c>
      <c r="U73" s="171"/>
      <c r="V73" s="172"/>
      <c r="W73" s="173"/>
      <c r="X73" s="173"/>
      <c r="Y73" s="173"/>
      <c r="Z73" s="174"/>
      <c r="AA73" s="175"/>
      <c r="AB73" s="176"/>
      <c r="AC73" s="176"/>
      <c r="AD73" s="176"/>
      <c r="AE73" s="177"/>
      <c r="AF73" s="175"/>
      <c r="AG73" s="176"/>
      <c r="AH73" s="176"/>
      <c r="AI73" s="176"/>
      <c r="AJ73" s="177"/>
    </row>
    <row r="74" spans="1:36" ht="19.5" customHeight="1">
      <c r="A74" s="167" t="s">
        <v>1666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9"/>
      <c r="T74" s="170" t="s">
        <v>1667</v>
      </c>
      <c r="U74" s="171"/>
      <c r="V74" s="172">
        <v>15640</v>
      </c>
      <c r="W74" s="173"/>
      <c r="X74" s="173"/>
      <c r="Y74" s="173"/>
      <c r="Z74" s="174"/>
      <c r="AA74" s="175"/>
      <c r="AB74" s="176"/>
      <c r="AC74" s="176"/>
      <c r="AD74" s="176"/>
      <c r="AE74" s="177"/>
      <c r="AF74" s="175"/>
      <c r="AG74" s="176"/>
      <c r="AH74" s="176"/>
      <c r="AI74" s="176"/>
      <c r="AJ74" s="177"/>
    </row>
    <row r="75" spans="1:36" ht="19.5" customHeight="1">
      <c r="A75" s="179" t="s">
        <v>1668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1"/>
      <c r="T75" s="182" t="s">
        <v>1669</v>
      </c>
      <c r="U75" s="211"/>
      <c r="V75" s="183">
        <f>SUM(V70:Z74)</f>
        <v>24940</v>
      </c>
      <c r="W75" s="184"/>
      <c r="X75" s="184"/>
      <c r="Y75" s="184"/>
      <c r="Z75" s="185"/>
      <c r="AA75" s="175"/>
      <c r="AB75" s="176"/>
      <c r="AC75" s="176"/>
      <c r="AD75" s="176"/>
      <c r="AE75" s="177"/>
      <c r="AF75" s="175"/>
      <c r="AG75" s="176"/>
      <c r="AH75" s="176"/>
      <c r="AI75" s="176"/>
      <c r="AJ75" s="177"/>
    </row>
    <row r="76" spans="1:36" ht="19.5" customHeight="1">
      <c r="A76" s="167" t="s">
        <v>1670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9"/>
      <c r="T76" s="170" t="s">
        <v>1671</v>
      </c>
      <c r="U76" s="171"/>
      <c r="V76" s="172"/>
      <c r="W76" s="173"/>
      <c r="X76" s="173"/>
      <c r="Y76" s="173"/>
      <c r="Z76" s="174"/>
      <c r="AA76" s="175"/>
      <c r="AB76" s="176"/>
      <c r="AC76" s="176"/>
      <c r="AD76" s="176"/>
      <c r="AE76" s="177"/>
      <c r="AF76" s="175"/>
      <c r="AG76" s="176"/>
      <c r="AH76" s="176"/>
      <c r="AI76" s="176"/>
      <c r="AJ76" s="177"/>
    </row>
    <row r="77" spans="1:36" ht="19.5" customHeight="1">
      <c r="A77" s="167" t="s">
        <v>1672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9"/>
      <c r="T77" s="170" t="s">
        <v>1673</v>
      </c>
      <c r="U77" s="171"/>
      <c r="V77" s="172"/>
      <c r="W77" s="173"/>
      <c r="X77" s="173"/>
      <c r="Y77" s="173"/>
      <c r="Z77" s="174"/>
      <c r="AA77" s="175"/>
      <c r="AB77" s="176"/>
      <c r="AC77" s="176"/>
      <c r="AD77" s="176"/>
      <c r="AE77" s="177"/>
      <c r="AF77" s="175"/>
      <c r="AG77" s="176"/>
      <c r="AH77" s="176"/>
      <c r="AI77" s="176"/>
      <c r="AJ77" s="177"/>
    </row>
    <row r="78" spans="1:36" ht="19.5" customHeight="1">
      <c r="A78" s="179" t="s">
        <v>1674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1"/>
      <c r="T78" s="182" t="s">
        <v>1675</v>
      </c>
      <c r="U78" s="211"/>
      <c r="V78" s="183">
        <f>SUM(V76:Z77)</f>
        <v>0</v>
      </c>
      <c r="W78" s="184"/>
      <c r="X78" s="184"/>
      <c r="Y78" s="184"/>
      <c r="Z78" s="185"/>
      <c r="AA78" s="175"/>
      <c r="AB78" s="176"/>
      <c r="AC78" s="176"/>
      <c r="AD78" s="176"/>
      <c r="AE78" s="177"/>
      <c r="AF78" s="175"/>
      <c r="AG78" s="176"/>
      <c r="AH78" s="176"/>
      <c r="AI78" s="176"/>
      <c r="AJ78" s="177"/>
    </row>
    <row r="79" spans="1:36" ht="19.5" customHeight="1">
      <c r="A79" s="179" t="s">
        <v>1676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1"/>
      <c r="T79" s="182" t="s">
        <v>1677</v>
      </c>
      <c r="U79" s="211"/>
      <c r="V79" s="172"/>
      <c r="W79" s="173"/>
      <c r="X79" s="173"/>
      <c r="Y79" s="173"/>
      <c r="Z79" s="174"/>
      <c r="AA79" s="175"/>
      <c r="AB79" s="176"/>
      <c r="AC79" s="176"/>
      <c r="AD79" s="176"/>
      <c r="AE79" s="177"/>
      <c r="AF79" s="175"/>
      <c r="AG79" s="176"/>
      <c r="AH79" s="176"/>
      <c r="AI79" s="176"/>
      <c r="AJ79" s="177"/>
    </row>
    <row r="80" spans="1:36" ht="19.5" customHeight="1">
      <c r="A80" s="179" t="s">
        <v>1678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1"/>
      <c r="T80" s="182" t="s">
        <v>1679</v>
      </c>
      <c r="U80" s="211"/>
      <c r="V80" s="172"/>
      <c r="W80" s="173"/>
      <c r="X80" s="173"/>
      <c r="Y80" s="173"/>
      <c r="Z80" s="174"/>
      <c r="AA80" s="175"/>
      <c r="AB80" s="176"/>
      <c r="AC80" s="176"/>
      <c r="AD80" s="176"/>
      <c r="AE80" s="177"/>
      <c r="AF80" s="175"/>
      <c r="AG80" s="176"/>
      <c r="AH80" s="176"/>
      <c r="AI80" s="176"/>
      <c r="AJ80" s="177"/>
    </row>
    <row r="81" spans="1:36" ht="19.5" customHeight="1">
      <c r="A81" s="179" t="s">
        <v>1680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1"/>
      <c r="T81" s="182" t="s">
        <v>1681</v>
      </c>
      <c r="U81" s="211"/>
      <c r="V81" s="183">
        <f>SUM(V69+V75+V78+V79+V80)</f>
        <v>24940</v>
      </c>
      <c r="W81" s="184"/>
      <c r="X81" s="184"/>
      <c r="Y81" s="184"/>
      <c r="Z81" s="185"/>
      <c r="AA81" s="175"/>
      <c r="AB81" s="176"/>
      <c r="AC81" s="176"/>
      <c r="AD81" s="176"/>
      <c r="AE81" s="177"/>
      <c r="AF81" s="175"/>
      <c r="AG81" s="176"/>
      <c r="AH81" s="176"/>
      <c r="AI81" s="176"/>
      <c r="AJ81" s="177"/>
    </row>
    <row r="82" spans="1:36" ht="19.5" customHeight="1">
      <c r="A82" s="179" t="s">
        <v>1682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1"/>
      <c r="T82" s="182" t="s">
        <v>1683</v>
      </c>
      <c r="U82" s="211"/>
      <c r="V82" s="183">
        <f>SUM(V61+V81)</f>
        <v>4788457</v>
      </c>
      <c r="W82" s="184"/>
      <c r="X82" s="184"/>
      <c r="Y82" s="184"/>
      <c r="Z82" s="185"/>
      <c r="AA82" s="175"/>
      <c r="AB82" s="176"/>
      <c r="AC82" s="176"/>
      <c r="AD82" s="176"/>
      <c r="AE82" s="177"/>
      <c r="AF82" s="175"/>
      <c r="AG82" s="176"/>
      <c r="AH82" s="176"/>
      <c r="AI82" s="176"/>
      <c r="AJ82" s="177"/>
    </row>
    <row r="83" spans="1:20" ht="21.75" customHeight="1">
      <c r="A83" s="223"/>
      <c r="B83" s="223"/>
      <c r="C83" s="223"/>
      <c r="D83" s="223"/>
      <c r="T83" s="224"/>
    </row>
    <row r="84" spans="1:4" ht="21.75" customHeight="1">
      <c r="A84" s="225"/>
      <c r="B84" s="223"/>
      <c r="C84" s="223"/>
      <c r="D84" s="223"/>
    </row>
    <row r="85" spans="1:4" ht="21" customHeight="1">
      <c r="A85" s="225"/>
      <c r="B85" s="223"/>
      <c r="C85" s="223"/>
      <c r="D85" s="223"/>
    </row>
    <row r="86" spans="1:4" ht="20.25" customHeight="1">
      <c r="A86" s="223"/>
      <c r="B86" s="223"/>
      <c r="C86" s="223"/>
      <c r="D86" s="223"/>
    </row>
    <row r="87" spans="1:4" ht="12.75">
      <c r="A87" s="223"/>
      <c r="B87" s="223"/>
      <c r="C87" s="223"/>
      <c r="D87" s="223"/>
    </row>
    <row r="88" spans="1:4" ht="12.75">
      <c r="A88" s="223"/>
      <c r="B88" s="223"/>
      <c r="C88" s="223"/>
      <c r="D88" s="223"/>
    </row>
    <row r="89" spans="1:4" ht="12.75">
      <c r="A89" s="223"/>
      <c r="B89" s="223"/>
      <c r="C89" s="223"/>
      <c r="D89" s="223"/>
    </row>
    <row r="90" spans="1:4" ht="12.75">
      <c r="A90" s="223"/>
      <c r="B90" s="223"/>
      <c r="C90" s="223"/>
      <c r="D90" s="223"/>
    </row>
    <row r="91" spans="1:4" ht="12.75">
      <c r="A91" s="223"/>
      <c r="B91" s="223"/>
      <c r="C91" s="223"/>
      <c r="D91" s="223"/>
    </row>
    <row r="96" ht="12.75">
      <c r="T96" s="226"/>
    </row>
  </sheetData>
  <mergeCells count="276">
    <mergeCell ref="A72:S72"/>
    <mergeCell ref="V72:Z72"/>
    <mergeCell ref="AA72:AE72"/>
    <mergeCell ref="A73:S73"/>
    <mergeCell ref="V73:Z73"/>
    <mergeCell ref="AA73:AE73"/>
    <mergeCell ref="AF66:AJ66"/>
    <mergeCell ref="V67:Z67"/>
    <mergeCell ref="AA71:AE71"/>
    <mergeCell ref="AF71:AJ71"/>
    <mergeCell ref="AA67:AE67"/>
    <mergeCell ref="AF67:AJ67"/>
    <mergeCell ref="V66:Z66"/>
    <mergeCell ref="AA66:AE66"/>
    <mergeCell ref="V70:Z70"/>
    <mergeCell ref="V68:Z68"/>
    <mergeCell ref="V56:Z56"/>
    <mergeCell ref="AA56:AE56"/>
    <mergeCell ref="AF56:AJ56"/>
    <mergeCell ref="V57:Z57"/>
    <mergeCell ref="AA57:AE57"/>
    <mergeCell ref="AF49:AJ49"/>
    <mergeCell ref="AA60:AE60"/>
    <mergeCell ref="AF60:AJ60"/>
    <mergeCell ref="AA59:AE59"/>
    <mergeCell ref="AF59:AJ59"/>
    <mergeCell ref="AA68:AE68"/>
    <mergeCell ref="AF68:AJ68"/>
    <mergeCell ref="V69:Z69"/>
    <mergeCell ref="V74:Z74"/>
    <mergeCell ref="AA69:AE69"/>
    <mergeCell ref="AF69:AJ69"/>
    <mergeCell ref="AF73:AJ73"/>
    <mergeCell ref="AA70:AE70"/>
    <mergeCell ref="AF70:AJ70"/>
    <mergeCell ref="AA74:AE74"/>
    <mergeCell ref="V80:Z80"/>
    <mergeCell ref="AA80:AE80"/>
    <mergeCell ref="AF80:AJ80"/>
    <mergeCell ref="V78:Z78"/>
    <mergeCell ref="AA78:AE78"/>
    <mergeCell ref="AF78:AJ78"/>
    <mergeCell ref="V79:Z79"/>
    <mergeCell ref="AA79:AE79"/>
    <mergeCell ref="AF79:AJ79"/>
    <mergeCell ref="T36:U37"/>
    <mergeCell ref="A47:S47"/>
    <mergeCell ref="A37:S37"/>
    <mergeCell ref="V36:Z37"/>
    <mergeCell ref="V46:Z46"/>
    <mergeCell ref="V42:Z42"/>
    <mergeCell ref="V40:Z40"/>
    <mergeCell ref="A43:S43"/>
    <mergeCell ref="A44:S44"/>
    <mergeCell ref="A42:S42"/>
    <mergeCell ref="AA36:AE37"/>
    <mergeCell ref="AF36:AJ37"/>
    <mergeCell ref="A77:S77"/>
    <mergeCell ref="A70:S70"/>
    <mergeCell ref="A71:S71"/>
    <mergeCell ref="A74:S74"/>
    <mergeCell ref="A76:S76"/>
    <mergeCell ref="V76:Z76"/>
    <mergeCell ref="AA76:AE76"/>
    <mergeCell ref="AF76:AJ76"/>
    <mergeCell ref="V64:Z64"/>
    <mergeCell ref="AA64:AE64"/>
    <mergeCell ref="AF64:AJ64"/>
    <mergeCell ref="V65:Z65"/>
    <mergeCell ref="AA65:AE65"/>
    <mergeCell ref="AF65:AJ65"/>
    <mergeCell ref="V62:Z62"/>
    <mergeCell ref="AA62:AE62"/>
    <mergeCell ref="AF62:AJ62"/>
    <mergeCell ref="V63:Z63"/>
    <mergeCell ref="AA63:AE63"/>
    <mergeCell ref="AF63:AJ63"/>
    <mergeCell ref="V52:Z52"/>
    <mergeCell ref="AA52:AE52"/>
    <mergeCell ref="AF52:AJ52"/>
    <mergeCell ref="AF57:AJ57"/>
    <mergeCell ref="V54:Z54"/>
    <mergeCell ref="AA54:AE54"/>
    <mergeCell ref="AF54:AJ54"/>
    <mergeCell ref="V55:Z55"/>
    <mergeCell ref="AA55:AE55"/>
    <mergeCell ref="AF55:AJ55"/>
    <mergeCell ref="V81:Z81"/>
    <mergeCell ref="AA81:AE81"/>
    <mergeCell ref="AF81:AJ81"/>
    <mergeCell ref="V82:Z82"/>
    <mergeCell ref="AA82:AE82"/>
    <mergeCell ref="AF82:AJ82"/>
    <mergeCell ref="V75:Z75"/>
    <mergeCell ref="AA75:AE75"/>
    <mergeCell ref="AF75:AJ75"/>
    <mergeCell ref="V77:Z77"/>
    <mergeCell ref="AA77:AE77"/>
    <mergeCell ref="AF77:AJ77"/>
    <mergeCell ref="AF74:AJ74"/>
    <mergeCell ref="V71:Z71"/>
    <mergeCell ref="AF72:AJ72"/>
    <mergeCell ref="V58:Z58"/>
    <mergeCell ref="AA58:AE58"/>
    <mergeCell ref="AF58:AJ58"/>
    <mergeCell ref="V61:Z61"/>
    <mergeCell ref="AA61:AE61"/>
    <mergeCell ref="AF61:AJ61"/>
    <mergeCell ref="V59:Z59"/>
    <mergeCell ref="V60:Z60"/>
    <mergeCell ref="V48:Z48"/>
    <mergeCell ref="AA48:AE48"/>
    <mergeCell ref="AF48:AJ48"/>
    <mergeCell ref="V53:Z53"/>
    <mergeCell ref="AA53:AE53"/>
    <mergeCell ref="AF53:AJ53"/>
    <mergeCell ref="V50:Z50"/>
    <mergeCell ref="AA50:AE50"/>
    <mergeCell ref="AF50:AJ50"/>
    <mergeCell ref="V51:Z51"/>
    <mergeCell ref="AA46:AE46"/>
    <mergeCell ref="AF46:AJ46"/>
    <mergeCell ref="AA51:AE51"/>
    <mergeCell ref="AF51:AJ51"/>
    <mergeCell ref="V47:Z47"/>
    <mergeCell ref="AA47:AE47"/>
    <mergeCell ref="AF47:AJ47"/>
    <mergeCell ref="V49:Z49"/>
    <mergeCell ref="AA49:AE49"/>
    <mergeCell ref="V28:Z28"/>
    <mergeCell ref="AA28:AE28"/>
    <mergeCell ref="AF28:AJ28"/>
    <mergeCell ref="V32:Z32"/>
    <mergeCell ref="AA32:AE32"/>
    <mergeCell ref="AF32:AJ32"/>
    <mergeCell ref="AF31:AJ31"/>
    <mergeCell ref="V44:Z44"/>
    <mergeCell ref="AA44:AE44"/>
    <mergeCell ref="AF44:AJ44"/>
    <mergeCell ref="V45:Z45"/>
    <mergeCell ref="AA45:AE45"/>
    <mergeCell ref="AF45:AJ45"/>
    <mergeCell ref="AA42:AE42"/>
    <mergeCell ref="AF42:AJ42"/>
    <mergeCell ref="V43:Z43"/>
    <mergeCell ref="AA43:AE43"/>
    <mergeCell ref="AF43:AJ43"/>
    <mergeCell ref="AA40:AE40"/>
    <mergeCell ref="AF40:AJ40"/>
    <mergeCell ref="V41:Z41"/>
    <mergeCell ref="AA41:AE41"/>
    <mergeCell ref="AF41:AJ41"/>
    <mergeCell ref="AF38:AJ38"/>
    <mergeCell ref="V39:Z39"/>
    <mergeCell ref="AA39:AE39"/>
    <mergeCell ref="AF39:AJ39"/>
    <mergeCell ref="AF34:AJ34"/>
    <mergeCell ref="V35:Z35"/>
    <mergeCell ref="AA35:AE35"/>
    <mergeCell ref="AF35:AJ35"/>
    <mergeCell ref="V33:Z33"/>
    <mergeCell ref="AA33:AE33"/>
    <mergeCell ref="AF33:AJ33"/>
    <mergeCell ref="AF29:AJ29"/>
    <mergeCell ref="V30:Z30"/>
    <mergeCell ref="AA30:AE30"/>
    <mergeCell ref="AF30:AJ30"/>
    <mergeCell ref="A68:S68"/>
    <mergeCell ref="A59:S59"/>
    <mergeCell ref="V29:Z29"/>
    <mergeCell ref="AA29:AE29"/>
    <mergeCell ref="V31:Z31"/>
    <mergeCell ref="AA31:AE31"/>
    <mergeCell ref="V34:Z34"/>
    <mergeCell ref="AA34:AE34"/>
    <mergeCell ref="V38:Z38"/>
    <mergeCell ref="AA38:AE38"/>
    <mergeCell ref="A35:S35"/>
    <mergeCell ref="A39:S39"/>
    <mergeCell ref="A40:S40"/>
    <mergeCell ref="A41:S41"/>
    <mergeCell ref="A36:S36"/>
    <mergeCell ref="A78:S78"/>
    <mergeCell ref="A79:S79"/>
    <mergeCell ref="A81:S81"/>
    <mergeCell ref="A82:S82"/>
    <mergeCell ref="A80:S80"/>
    <mergeCell ref="A60:S60"/>
    <mergeCell ref="A61:S61"/>
    <mergeCell ref="A69:S69"/>
    <mergeCell ref="A75:S75"/>
    <mergeCell ref="A62:S62"/>
    <mergeCell ref="A63:S63"/>
    <mergeCell ref="A64:S64"/>
    <mergeCell ref="A65:S65"/>
    <mergeCell ref="A66:S66"/>
    <mergeCell ref="A67:S67"/>
    <mergeCell ref="A27:S27"/>
    <mergeCell ref="A28:S28"/>
    <mergeCell ref="A32:S32"/>
    <mergeCell ref="A48:S48"/>
    <mergeCell ref="A29:S29"/>
    <mergeCell ref="A30:S30"/>
    <mergeCell ref="A31:S31"/>
    <mergeCell ref="A33:S33"/>
    <mergeCell ref="A34:S34"/>
    <mergeCell ref="A38:S38"/>
    <mergeCell ref="A23:S23"/>
    <mergeCell ref="A24:S24"/>
    <mergeCell ref="A25:S25"/>
    <mergeCell ref="A26:S26"/>
    <mergeCell ref="A19:S19"/>
    <mergeCell ref="A20:S20"/>
    <mergeCell ref="A21:S21"/>
    <mergeCell ref="A22:S22"/>
    <mergeCell ref="A15:S15"/>
    <mergeCell ref="A16:S16"/>
    <mergeCell ref="A17:S17"/>
    <mergeCell ref="A18:S18"/>
    <mergeCell ref="V27:Z27"/>
    <mergeCell ref="AA27:AE27"/>
    <mergeCell ref="AF27:AJ27"/>
    <mergeCell ref="AA15:AE15"/>
    <mergeCell ref="AF15:AJ15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V17:Z17"/>
    <mergeCell ref="AA17:AE17"/>
    <mergeCell ref="AF17:AJ17"/>
    <mergeCell ref="V18:Z18"/>
    <mergeCell ref="AA18:AE18"/>
    <mergeCell ref="AF18:AJ18"/>
    <mergeCell ref="V15:Z15"/>
    <mergeCell ref="V16:Z16"/>
    <mergeCell ref="AA16:AE16"/>
    <mergeCell ref="AF16:AJ16"/>
    <mergeCell ref="A3:AJ3"/>
    <mergeCell ref="A4:AJ4"/>
    <mergeCell ref="A12:S13"/>
    <mergeCell ref="T12:U13"/>
    <mergeCell ref="AF12:AJ13"/>
    <mergeCell ref="Y6:AJ6"/>
    <mergeCell ref="A45:S45"/>
    <mergeCell ref="A46:S46"/>
    <mergeCell ref="A49:S49"/>
    <mergeCell ref="A53:S53"/>
    <mergeCell ref="A58:S58"/>
    <mergeCell ref="A50:S50"/>
    <mergeCell ref="A51:S51"/>
    <mergeCell ref="A52:S52"/>
    <mergeCell ref="A54:S54"/>
    <mergeCell ref="A55:S55"/>
    <mergeCell ref="A56:S56"/>
    <mergeCell ref="A57:S57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360" verticalDpi="360" orientation="portrait" paperSize="9" scale="81" r:id="rId1"/>
  <rowBreaks count="1" manualBreakCount="1">
    <brk id="48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2"/>
  <sheetViews>
    <sheetView workbookViewId="0" topLeftCell="A40">
      <selection activeCell="W27" sqref="W27:AA27"/>
    </sheetView>
  </sheetViews>
  <sheetFormatPr defaultColWidth="9.140625" defaultRowHeight="12.75"/>
  <cols>
    <col min="1" max="6" width="3.28125" style="295" customWidth="1"/>
    <col min="7" max="7" width="4.8515625" style="295" customWidth="1"/>
    <col min="8" max="11" width="3.28125" style="295" customWidth="1"/>
    <col min="12" max="12" width="4.421875" style="295" customWidth="1"/>
    <col min="13" max="13" width="3.28125" style="295" customWidth="1"/>
    <col min="14" max="14" width="3.421875" style="295" customWidth="1"/>
    <col min="15" max="15" width="4.57421875" style="295" customWidth="1"/>
    <col min="16" max="17" width="3.28125" style="295" customWidth="1"/>
    <col min="18" max="19" width="3.421875" style="295" customWidth="1"/>
    <col min="20" max="20" width="3.28125" style="295" customWidth="1"/>
    <col min="21" max="21" width="2.421875" style="295" customWidth="1"/>
    <col min="22" max="37" width="3.28125" style="295" customWidth="1"/>
    <col min="38" max="38" width="3.00390625" style="295" customWidth="1"/>
    <col min="39" max="16384" width="9.140625" style="295" customWidth="1"/>
  </cols>
  <sheetData>
    <row r="1" spans="4:37" ht="12.75">
      <c r="D1" s="296"/>
      <c r="O1" s="296"/>
      <c r="P1" s="297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J1" s="299"/>
      <c r="AK1" s="299"/>
    </row>
    <row r="2" spans="1:37" ht="15.75">
      <c r="A2" s="300" t="s">
        <v>1723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</row>
    <row r="3" spans="1:37" ht="15.75">
      <c r="A3" s="300" t="s">
        <v>1724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</row>
    <row r="4" spans="12:34" ht="3.75" customHeight="1">
      <c r="L4" s="301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</row>
    <row r="5" spans="36:37" ht="12.75">
      <c r="AJ5" s="303"/>
      <c r="AK5" s="303"/>
    </row>
    <row r="6" spans="26:37" ht="12.75">
      <c r="Z6" s="304" t="s">
        <v>1476</v>
      </c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</row>
    <row r="7" spans="29:37" ht="12.75">
      <c r="AC7" s="305" t="s">
        <v>1477</v>
      </c>
      <c r="AD7" s="305"/>
      <c r="AE7" s="305"/>
      <c r="AF7" s="305"/>
      <c r="AG7" s="305"/>
      <c r="AH7" s="305"/>
      <c r="AI7" s="305"/>
      <c r="AJ7" s="305"/>
      <c r="AK7" s="305"/>
    </row>
    <row r="8" ht="13.5" thickBot="1"/>
    <row r="9" spans="1:37" ht="15.75" customHeight="1" thickBot="1">
      <c r="A9" s="306">
        <v>5</v>
      </c>
      <c r="B9" s="307">
        <v>1</v>
      </c>
      <c r="C9" s="307">
        <v>3</v>
      </c>
      <c r="D9" s="307">
        <v>0</v>
      </c>
      <c r="E9" s="307">
        <v>0</v>
      </c>
      <c r="F9" s="308">
        <v>9</v>
      </c>
      <c r="H9" s="306">
        <v>1</v>
      </c>
      <c r="I9" s="307">
        <v>2</v>
      </c>
      <c r="J9" s="307">
        <v>5</v>
      </c>
      <c r="K9" s="308">
        <v>4</v>
      </c>
      <c r="M9" s="306">
        <v>0</v>
      </c>
      <c r="N9" s="308">
        <v>1</v>
      </c>
      <c r="P9" s="306"/>
      <c r="Q9" s="307">
        <v>2</v>
      </c>
      <c r="R9" s="307">
        <v>8</v>
      </c>
      <c r="S9" s="309">
        <v>0</v>
      </c>
      <c r="T9" s="308">
        <v>0</v>
      </c>
      <c r="V9" s="310">
        <v>8</v>
      </c>
      <c r="W9" s="311">
        <v>4</v>
      </c>
      <c r="X9" s="307">
        <v>1</v>
      </c>
      <c r="Y9" s="307">
        <v>1</v>
      </c>
      <c r="Z9" s="307">
        <v>0</v>
      </c>
      <c r="AA9" s="308">
        <v>5</v>
      </c>
      <c r="AC9" s="312">
        <v>0</v>
      </c>
      <c r="AD9" s="313">
        <v>4</v>
      </c>
      <c r="AF9" s="314">
        <v>2</v>
      </c>
      <c r="AG9" s="315">
        <v>0</v>
      </c>
      <c r="AH9" s="315">
        <v>0</v>
      </c>
      <c r="AI9" s="316">
        <v>9</v>
      </c>
      <c r="AK9" s="317">
        <v>3</v>
      </c>
    </row>
    <row r="10" spans="1:37" ht="38.25" customHeight="1">
      <c r="A10" s="318" t="s">
        <v>1450</v>
      </c>
      <c r="B10" s="318"/>
      <c r="C10" s="318"/>
      <c r="D10" s="318"/>
      <c r="E10" s="318"/>
      <c r="F10" s="318"/>
      <c r="G10" s="319"/>
      <c r="H10" s="318" t="s">
        <v>1451</v>
      </c>
      <c r="I10" s="318"/>
      <c r="J10" s="318"/>
      <c r="K10" s="318"/>
      <c r="L10" s="319"/>
      <c r="M10" s="320" t="s">
        <v>1478</v>
      </c>
      <c r="N10" s="318"/>
      <c r="O10" s="319"/>
      <c r="P10" s="320" t="s">
        <v>1479</v>
      </c>
      <c r="Q10" s="318"/>
      <c r="R10" s="320"/>
      <c r="S10" s="320"/>
      <c r="T10" s="320"/>
      <c r="U10" s="321"/>
      <c r="V10" s="318" t="s">
        <v>1454</v>
      </c>
      <c r="W10" s="318"/>
      <c r="X10" s="318"/>
      <c r="Y10" s="318"/>
      <c r="Z10" s="318"/>
      <c r="AA10" s="318"/>
      <c r="AB10" s="319"/>
      <c r="AC10" s="318" t="s">
        <v>1480</v>
      </c>
      <c r="AD10" s="318"/>
      <c r="AE10" s="319"/>
      <c r="AF10" s="318" t="s">
        <v>1481</v>
      </c>
      <c r="AG10" s="318"/>
      <c r="AH10" s="318"/>
      <c r="AI10" s="318"/>
      <c r="AJ10" s="319"/>
      <c r="AK10" s="318" t="s">
        <v>1482</v>
      </c>
    </row>
    <row r="11" ht="12.75">
      <c r="AH11" s="322" t="s">
        <v>1483</v>
      </c>
    </row>
    <row r="12" spans="1:37" ht="38.25" customHeight="1">
      <c r="A12" s="323" t="s">
        <v>1484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5"/>
      <c r="U12" s="326" t="s">
        <v>1485</v>
      </c>
      <c r="V12" s="326"/>
      <c r="W12" s="327" t="s">
        <v>1486</v>
      </c>
      <c r="X12" s="328"/>
      <c r="Y12" s="328"/>
      <c r="Z12" s="328"/>
      <c r="AA12" s="329"/>
      <c r="AB12" s="327" t="s">
        <v>1487</v>
      </c>
      <c r="AC12" s="328"/>
      <c r="AD12" s="328"/>
      <c r="AE12" s="328"/>
      <c r="AF12" s="329"/>
      <c r="AG12" s="323" t="s">
        <v>1488</v>
      </c>
      <c r="AH12" s="324"/>
      <c r="AI12" s="324"/>
      <c r="AJ12" s="324"/>
      <c r="AK12" s="325"/>
    </row>
    <row r="13" spans="1:37" ht="12.75">
      <c r="A13" s="330"/>
      <c r="B13" s="331"/>
      <c r="C13" s="331"/>
      <c r="D13" s="331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31"/>
      <c r="S13" s="331"/>
      <c r="T13" s="332"/>
      <c r="U13" s="302"/>
      <c r="V13" s="302"/>
      <c r="W13" s="327" t="s">
        <v>1489</v>
      </c>
      <c r="X13" s="328"/>
      <c r="Y13" s="328"/>
      <c r="Z13" s="328"/>
      <c r="AA13" s="328"/>
      <c r="AB13" s="327"/>
      <c r="AC13" s="328"/>
      <c r="AD13" s="328"/>
      <c r="AE13" s="328"/>
      <c r="AF13" s="329"/>
      <c r="AG13" s="333"/>
      <c r="AH13" s="334"/>
      <c r="AI13" s="334"/>
      <c r="AJ13" s="334"/>
      <c r="AK13" s="335"/>
    </row>
    <row r="14" spans="1:37" ht="12.75">
      <c r="A14" s="336">
        <v>1</v>
      </c>
      <c r="B14" s="337"/>
      <c r="C14" s="337"/>
      <c r="D14" s="337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7"/>
      <c r="S14" s="337"/>
      <c r="T14" s="337"/>
      <c r="U14" s="338">
        <v>2</v>
      </c>
      <c r="V14" s="338"/>
      <c r="W14" s="339">
        <v>3</v>
      </c>
      <c r="X14" s="338"/>
      <c r="Y14" s="338"/>
      <c r="Z14" s="338"/>
      <c r="AA14" s="338"/>
      <c r="AB14" s="339">
        <v>4</v>
      </c>
      <c r="AC14" s="338"/>
      <c r="AD14" s="338"/>
      <c r="AE14" s="338"/>
      <c r="AF14" s="338"/>
      <c r="AG14" s="339">
        <v>5</v>
      </c>
      <c r="AH14" s="338"/>
      <c r="AI14" s="338"/>
      <c r="AJ14" s="338"/>
      <c r="AK14" s="337"/>
    </row>
    <row r="15" spans="1:37" s="350" customFormat="1" ht="19.5" customHeight="1">
      <c r="A15" s="340" t="s">
        <v>1725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2"/>
      <c r="U15" s="343" t="s">
        <v>1491</v>
      </c>
      <c r="V15" s="337"/>
      <c r="W15" s="344">
        <v>7693468</v>
      </c>
      <c r="X15" s="345"/>
      <c r="Y15" s="345"/>
      <c r="Z15" s="345"/>
      <c r="AA15" s="346"/>
      <c r="AB15" s="347"/>
      <c r="AC15" s="348"/>
      <c r="AD15" s="348"/>
      <c r="AE15" s="348"/>
      <c r="AF15" s="349"/>
      <c r="AG15" s="347"/>
      <c r="AH15" s="348"/>
      <c r="AI15" s="348"/>
      <c r="AJ15" s="348"/>
      <c r="AK15" s="349"/>
    </row>
    <row r="16" spans="1:37" s="350" customFormat="1" ht="19.5" customHeight="1">
      <c r="A16" s="340" t="s">
        <v>1726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2"/>
      <c r="U16" s="343" t="s">
        <v>1493</v>
      </c>
      <c r="V16" s="337"/>
      <c r="W16" s="344">
        <v>14023</v>
      </c>
      <c r="X16" s="345"/>
      <c r="Y16" s="345"/>
      <c r="Z16" s="345"/>
      <c r="AA16" s="346"/>
      <c r="AB16" s="347"/>
      <c r="AC16" s="348"/>
      <c r="AD16" s="348"/>
      <c r="AE16" s="348"/>
      <c r="AF16" s="349"/>
      <c r="AG16" s="347"/>
      <c r="AH16" s="348"/>
      <c r="AI16" s="348"/>
      <c r="AJ16" s="348"/>
      <c r="AK16" s="349"/>
    </row>
    <row r="17" spans="1:37" s="350" customFormat="1" ht="19.5" customHeight="1">
      <c r="A17" s="351" t="s">
        <v>1727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3"/>
      <c r="U17" s="354" t="s">
        <v>1495</v>
      </c>
      <c r="V17" s="337"/>
      <c r="W17" s="355">
        <f>SUM(W15:AA16)</f>
        <v>7707491</v>
      </c>
      <c r="X17" s="356"/>
      <c r="Y17" s="356"/>
      <c r="Z17" s="356"/>
      <c r="AA17" s="357"/>
      <c r="AB17" s="347"/>
      <c r="AC17" s="348"/>
      <c r="AD17" s="348"/>
      <c r="AE17" s="348"/>
      <c r="AF17" s="349"/>
      <c r="AG17" s="347"/>
      <c r="AH17" s="348"/>
      <c r="AI17" s="348"/>
      <c r="AJ17" s="348"/>
      <c r="AK17" s="349"/>
    </row>
    <row r="18" spans="1:37" s="350" customFormat="1" ht="20.25" customHeight="1">
      <c r="A18" s="340" t="s">
        <v>1728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2"/>
      <c r="U18" s="343" t="s">
        <v>1497</v>
      </c>
      <c r="V18" s="337"/>
      <c r="W18" s="344">
        <v>30000</v>
      </c>
      <c r="X18" s="345"/>
      <c r="Y18" s="345"/>
      <c r="Z18" s="345"/>
      <c r="AA18" s="346"/>
      <c r="AB18" s="347"/>
      <c r="AC18" s="348"/>
      <c r="AD18" s="348"/>
      <c r="AE18" s="348"/>
      <c r="AF18" s="349"/>
      <c r="AG18" s="347"/>
      <c r="AH18" s="348"/>
      <c r="AI18" s="348"/>
      <c r="AJ18" s="348"/>
      <c r="AK18" s="349"/>
    </row>
    <row r="19" spans="1:37" s="350" customFormat="1" ht="27" customHeight="1">
      <c r="A19" s="340" t="s">
        <v>1729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2"/>
      <c r="U19" s="343" t="s">
        <v>1499</v>
      </c>
      <c r="V19" s="337"/>
      <c r="W19" s="344"/>
      <c r="X19" s="345"/>
      <c r="Y19" s="345"/>
      <c r="Z19" s="345"/>
      <c r="AA19" s="346"/>
      <c r="AB19" s="347"/>
      <c r="AC19" s="348"/>
      <c r="AD19" s="348"/>
      <c r="AE19" s="348"/>
      <c r="AF19" s="349"/>
      <c r="AG19" s="347"/>
      <c r="AH19" s="348"/>
      <c r="AI19" s="348"/>
      <c r="AJ19" s="348"/>
      <c r="AK19" s="349"/>
    </row>
    <row r="20" spans="1:37" s="350" customFormat="1" ht="27.75" customHeight="1">
      <c r="A20" s="340" t="s">
        <v>1730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2"/>
      <c r="U20" s="343" t="s">
        <v>1501</v>
      </c>
      <c r="V20" s="337"/>
      <c r="W20" s="344"/>
      <c r="X20" s="345"/>
      <c r="Y20" s="345"/>
      <c r="Z20" s="345"/>
      <c r="AA20" s="346"/>
      <c r="AB20" s="347"/>
      <c r="AC20" s="348"/>
      <c r="AD20" s="348"/>
      <c r="AE20" s="348"/>
      <c r="AF20" s="349"/>
      <c r="AG20" s="347"/>
      <c r="AH20" s="348"/>
      <c r="AI20" s="348"/>
      <c r="AJ20" s="348"/>
      <c r="AK20" s="349"/>
    </row>
    <row r="21" spans="1:37" s="350" customFormat="1" ht="27.75" customHeight="1">
      <c r="A21" s="340" t="s">
        <v>1731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2"/>
      <c r="U21" s="343" t="s">
        <v>1503</v>
      </c>
      <c r="V21" s="337"/>
      <c r="W21" s="344"/>
      <c r="X21" s="345"/>
      <c r="Y21" s="345"/>
      <c r="Z21" s="345"/>
      <c r="AA21" s="346"/>
      <c r="AB21" s="347"/>
      <c r="AC21" s="348"/>
      <c r="AD21" s="348"/>
      <c r="AE21" s="348"/>
      <c r="AF21" s="349"/>
      <c r="AG21" s="347"/>
      <c r="AH21" s="348"/>
      <c r="AI21" s="348"/>
      <c r="AJ21" s="348"/>
      <c r="AK21" s="349"/>
    </row>
    <row r="22" spans="1:37" s="350" customFormat="1" ht="19.5" customHeight="1">
      <c r="A22" s="340" t="s">
        <v>1732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2"/>
      <c r="U22" s="343" t="s">
        <v>1505</v>
      </c>
      <c r="V22" s="337"/>
      <c r="W22" s="344"/>
      <c r="X22" s="345"/>
      <c r="Y22" s="345"/>
      <c r="Z22" s="345"/>
      <c r="AA22" s="346"/>
      <c r="AB22" s="347"/>
      <c r="AC22" s="348"/>
      <c r="AD22" s="348"/>
      <c r="AE22" s="348"/>
      <c r="AF22" s="349"/>
      <c r="AG22" s="347"/>
      <c r="AH22" s="348"/>
      <c r="AI22" s="348"/>
      <c r="AJ22" s="348"/>
      <c r="AK22" s="349"/>
    </row>
    <row r="23" spans="1:37" s="350" customFormat="1" ht="19.5" customHeight="1">
      <c r="A23" s="358" t="s">
        <v>1733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60"/>
      <c r="U23" s="343" t="s">
        <v>1507</v>
      </c>
      <c r="V23" s="337"/>
      <c r="W23" s="344"/>
      <c r="X23" s="345"/>
      <c r="Y23" s="345"/>
      <c r="Z23" s="345"/>
      <c r="AA23" s="346"/>
      <c r="AB23" s="347"/>
      <c r="AC23" s="348"/>
      <c r="AD23" s="348"/>
      <c r="AE23" s="348"/>
      <c r="AF23" s="349"/>
      <c r="AG23" s="347"/>
      <c r="AH23" s="348"/>
      <c r="AI23" s="348"/>
      <c r="AJ23" s="348"/>
      <c r="AK23" s="349"/>
    </row>
    <row r="24" spans="1:37" s="350" customFormat="1" ht="24.75" customHeight="1">
      <c r="A24" s="340" t="s">
        <v>1734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2"/>
      <c r="U24" s="343" t="s">
        <v>1509</v>
      </c>
      <c r="V24" s="337"/>
      <c r="W24" s="344">
        <v>98000</v>
      </c>
      <c r="X24" s="345"/>
      <c r="Y24" s="345"/>
      <c r="Z24" s="345"/>
      <c r="AA24" s="346"/>
      <c r="AB24" s="347"/>
      <c r="AC24" s="348"/>
      <c r="AD24" s="348"/>
      <c r="AE24" s="348"/>
      <c r="AF24" s="349"/>
      <c r="AG24" s="347"/>
      <c r="AH24" s="348"/>
      <c r="AI24" s="348"/>
      <c r="AJ24" s="348"/>
      <c r="AK24" s="349"/>
    </row>
    <row r="25" spans="1:37" s="350" customFormat="1" ht="19.5" customHeight="1">
      <c r="A25" s="358" t="s">
        <v>1735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60"/>
      <c r="U25" s="343" t="s">
        <v>1511</v>
      </c>
      <c r="V25" s="337"/>
      <c r="W25" s="344"/>
      <c r="X25" s="345"/>
      <c r="Y25" s="345"/>
      <c r="Z25" s="345"/>
      <c r="AA25" s="346"/>
      <c r="AB25" s="347"/>
      <c r="AC25" s="348"/>
      <c r="AD25" s="348"/>
      <c r="AE25" s="348"/>
      <c r="AF25" s="349"/>
      <c r="AG25" s="347"/>
      <c r="AH25" s="348"/>
      <c r="AI25" s="348"/>
      <c r="AJ25" s="348"/>
      <c r="AK25" s="349"/>
    </row>
    <row r="26" spans="1:37" s="350" customFormat="1" ht="19.5" customHeight="1">
      <c r="A26" s="358" t="s">
        <v>1736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60"/>
      <c r="U26" s="343" t="s">
        <v>1513</v>
      </c>
      <c r="V26" s="337"/>
      <c r="W26" s="344"/>
      <c r="X26" s="345"/>
      <c r="Y26" s="345"/>
      <c r="Z26" s="345"/>
      <c r="AA26" s="346"/>
      <c r="AB26" s="347"/>
      <c r="AC26" s="348"/>
      <c r="AD26" s="348"/>
      <c r="AE26" s="348"/>
      <c r="AF26" s="349"/>
      <c r="AG26" s="347"/>
      <c r="AH26" s="348"/>
      <c r="AI26" s="348"/>
      <c r="AJ26" s="348"/>
      <c r="AK26" s="349"/>
    </row>
    <row r="27" spans="1:37" s="350" customFormat="1" ht="19.5" customHeight="1">
      <c r="A27" s="361" t="s">
        <v>1737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3"/>
      <c r="U27" s="354" t="s">
        <v>1515</v>
      </c>
      <c r="V27" s="364"/>
      <c r="W27" s="355">
        <f>SUM(W18:AA26)</f>
        <v>128000</v>
      </c>
      <c r="X27" s="356"/>
      <c r="Y27" s="356"/>
      <c r="Z27" s="356"/>
      <c r="AA27" s="357"/>
      <c r="AB27" s="347"/>
      <c r="AC27" s="348"/>
      <c r="AD27" s="348"/>
      <c r="AE27" s="348"/>
      <c r="AF27" s="349"/>
      <c r="AG27" s="347"/>
      <c r="AH27" s="348"/>
      <c r="AI27" s="348"/>
      <c r="AJ27" s="348"/>
      <c r="AK27" s="349"/>
    </row>
    <row r="28" spans="1:37" s="350" customFormat="1" ht="24.75" customHeight="1">
      <c r="A28" s="365" t="s">
        <v>1738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7"/>
      <c r="U28" s="343" t="s">
        <v>1517</v>
      </c>
      <c r="V28" s="337"/>
      <c r="W28" s="344"/>
      <c r="X28" s="345"/>
      <c r="Y28" s="345"/>
      <c r="Z28" s="345"/>
      <c r="AA28" s="346"/>
      <c r="AB28" s="347"/>
      <c r="AC28" s="348"/>
      <c r="AD28" s="348"/>
      <c r="AE28" s="348"/>
      <c r="AF28" s="349"/>
      <c r="AG28" s="347"/>
      <c r="AH28" s="348"/>
      <c r="AI28" s="348"/>
      <c r="AJ28" s="348"/>
      <c r="AK28" s="349"/>
    </row>
    <row r="29" spans="1:37" s="350" customFormat="1" ht="19.5" customHeight="1">
      <c r="A29" s="361" t="s">
        <v>1739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3"/>
      <c r="U29" s="354" t="s">
        <v>1519</v>
      </c>
      <c r="V29" s="364"/>
      <c r="W29" s="355">
        <f>SUM(W27:AA28)</f>
        <v>128000</v>
      </c>
      <c r="X29" s="356"/>
      <c r="Y29" s="356"/>
      <c r="Z29" s="356"/>
      <c r="AA29" s="357"/>
      <c r="AB29" s="347"/>
      <c r="AC29" s="348"/>
      <c r="AD29" s="348"/>
      <c r="AE29" s="348"/>
      <c r="AF29" s="349"/>
      <c r="AG29" s="347"/>
      <c r="AH29" s="348"/>
      <c r="AI29" s="348"/>
      <c r="AJ29" s="348"/>
      <c r="AK29" s="349"/>
    </row>
    <row r="30" spans="1:37" s="350" customFormat="1" ht="16.5" customHeight="1">
      <c r="A30" s="340" t="s">
        <v>1740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2"/>
      <c r="U30" s="343" t="s">
        <v>1521</v>
      </c>
      <c r="V30" s="337"/>
      <c r="W30" s="344"/>
      <c r="X30" s="345"/>
      <c r="Y30" s="345"/>
      <c r="Z30" s="345"/>
      <c r="AA30" s="346"/>
      <c r="AB30" s="347"/>
      <c r="AC30" s="348"/>
      <c r="AD30" s="348"/>
      <c r="AE30" s="348"/>
      <c r="AF30" s="349"/>
      <c r="AG30" s="347"/>
      <c r="AH30" s="348"/>
      <c r="AI30" s="348"/>
      <c r="AJ30" s="348"/>
      <c r="AK30" s="349"/>
    </row>
    <row r="31" spans="1:37" s="350" customFormat="1" ht="24" customHeight="1">
      <c r="A31" s="340" t="s">
        <v>1741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2"/>
      <c r="U31" s="343" t="s">
        <v>1581</v>
      </c>
      <c r="V31" s="337"/>
      <c r="W31" s="344"/>
      <c r="X31" s="345"/>
      <c r="Y31" s="345"/>
      <c r="Z31" s="345"/>
      <c r="AA31" s="346"/>
      <c r="AB31" s="347"/>
      <c r="AC31" s="348"/>
      <c r="AD31" s="348"/>
      <c r="AE31" s="348"/>
      <c r="AF31" s="349"/>
      <c r="AG31" s="347"/>
      <c r="AH31" s="348"/>
      <c r="AI31" s="348"/>
      <c r="AJ31" s="348"/>
      <c r="AK31" s="349"/>
    </row>
    <row r="32" spans="1:37" s="350" customFormat="1" ht="27" customHeight="1">
      <c r="A32" s="340" t="s">
        <v>1742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2"/>
      <c r="U32" s="343" t="s">
        <v>1583</v>
      </c>
      <c r="V32" s="337"/>
      <c r="W32" s="344"/>
      <c r="X32" s="345"/>
      <c r="Y32" s="345"/>
      <c r="Z32" s="345"/>
      <c r="AA32" s="346"/>
      <c r="AB32" s="347"/>
      <c r="AC32" s="348"/>
      <c r="AD32" s="348"/>
      <c r="AE32" s="348"/>
      <c r="AF32" s="349"/>
      <c r="AG32" s="347"/>
      <c r="AH32" s="348"/>
      <c r="AI32" s="348"/>
      <c r="AJ32" s="348"/>
      <c r="AK32" s="349"/>
    </row>
    <row r="33" spans="1:37" s="350" customFormat="1" ht="27" customHeight="1">
      <c r="A33" s="340" t="s">
        <v>1743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2"/>
      <c r="U33" s="343" t="s">
        <v>1585</v>
      </c>
      <c r="V33" s="337"/>
      <c r="W33" s="344"/>
      <c r="X33" s="345"/>
      <c r="Y33" s="345"/>
      <c r="Z33" s="345"/>
      <c r="AA33" s="346"/>
      <c r="AB33" s="347"/>
      <c r="AC33" s="348"/>
      <c r="AD33" s="348"/>
      <c r="AE33" s="348"/>
      <c r="AF33" s="349"/>
      <c r="AG33" s="347"/>
      <c r="AH33" s="348"/>
      <c r="AI33" s="348"/>
      <c r="AJ33" s="348"/>
      <c r="AK33" s="349"/>
    </row>
    <row r="34" spans="1:37" s="350" customFormat="1" ht="19.5" customHeight="1">
      <c r="A34" s="340" t="s">
        <v>1744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2"/>
      <c r="U34" s="343" t="s">
        <v>1587</v>
      </c>
      <c r="V34" s="337"/>
      <c r="W34" s="344"/>
      <c r="X34" s="345"/>
      <c r="Y34" s="345"/>
      <c r="Z34" s="345"/>
      <c r="AA34" s="346"/>
      <c r="AB34" s="347"/>
      <c r="AC34" s="348"/>
      <c r="AD34" s="348"/>
      <c r="AE34" s="348"/>
      <c r="AF34" s="349"/>
      <c r="AG34" s="347"/>
      <c r="AH34" s="348"/>
      <c r="AI34" s="348"/>
      <c r="AJ34" s="348"/>
      <c r="AK34" s="349"/>
    </row>
    <row r="35" spans="1:37" s="350" customFormat="1" ht="19.5" customHeight="1">
      <c r="A35" s="358" t="s">
        <v>1745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60"/>
      <c r="U35" s="343" t="s">
        <v>1589</v>
      </c>
      <c r="V35" s="337"/>
      <c r="W35" s="344"/>
      <c r="X35" s="345"/>
      <c r="Y35" s="345"/>
      <c r="Z35" s="345"/>
      <c r="AA35" s="346"/>
      <c r="AB35" s="347"/>
      <c r="AC35" s="348"/>
      <c r="AD35" s="348"/>
      <c r="AE35" s="348"/>
      <c r="AF35" s="349"/>
      <c r="AG35" s="347"/>
      <c r="AH35" s="348"/>
      <c r="AI35" s="348"/>
      <c r="AJ35" s="348"/>
      <c r="AK35" s="349"/>
    </row>
    <row r="36" spans="1:37" s="350" customFormat="1" ht="24.75" customHeight="1">
      <c r="A36" s="340" t="s">
        <v>1746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2"/>
      <c r="U36" s="343" t="s">
        <v>1591</v>
      </c>
      <c r="V36" s="337"/>
      <c r="W36" s="344">
        <v>70999</v>
      </c>
      <c r="X36" s="345"/>
      <c r="Y36" s="345"/>
      <c r="Z36" s="345"/>
      <c r="AA36" s="346"/>
      <c r="AB36" s="347"/>
      <c r="AC36" s="348"/>
      <c r="AD36" s="348"/>
      <c r="AE36" s="348"/>
      <c r="AF36" s="349"/>
      <c r="AG36" s="347"/>
      <c r="AH36" s="348"/>
      <c r="AI36" s="348"/>
      <c r="AJ36" s="348"/>
      <c r="AK36" s="349"/>
    </row>
    <row r="37" spans="1:37" s="350" customFormat="1" ht="19.5" customHeight="1">
      <c r="A37" s="358" t="s">
        <v>1747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60"/>
      <c r="U37" s="343" t="s">
        <v>1594</v>
      </c>
      <c r="V37" s="337"/>
      <c r="W37" s="344"/>
      <c r="X37" s="345"/>
      <c r="Y37" s="345"/>
      <c r="Z37" s="345"/>
      <c r="AA37" s="346"/>
      <c r="AB37" s="347"/>
      <c r="AC37" s="348"/>
      <c r="AD37" s="348"/>
      <c r="AE37" s="348"/>
      <c r="AF37" s="349"/>
      <c r="AG37" s="347"/>
      <c r="AH37" s="348"/>
      <c r="AI37" s="348"/>
      <c r="AJ37" s="348"/>
      <c r="AK37" s="349"/>
    </row>
    <row r="38" spans="1:37" s="350" customFormat="1" ht="19.5" customHeight="1">
      <c r="A38" s="358" t="s">
        <v>1748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60"/>
      <c r="U38" s="343" t="s">
        <v>1596</v>
      </c>
      <c r="V38" s="337"/>
      <c r="W38" s="344"/>
      <c r="X38" s="345"/>
      <c r="Y38" s="345"/>
      <c r="Z38" s="345"/>
      <c r="AA38" s="346"/>
      <c r="AB38" s="347"/>
      <c r="AC38" s="348"/>
      <c r="AD38" s="348"/>
      <c r="AE38" s="348"/>
      <c r="AF38" s="349"/>
      <c r="AG38" s="347"/>
      <c r="AH38" s="348"/>
      <c r="AI38" s="348"/>
      <c r="AJ38" s="348"/>
      <c r="AK38" s="349"/>
    </row>
    <row r="39" spans="1:37" s="350" customFormat="1" ht="19.5" customHeight="1">
      <c r="A39" s="351" t="s">
        <v>1749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9"/>
      <c r="U39" s="354" t="s">
        <v>1598</v>
      </c>
      <c r="V39" s="364"/>
      <c r="W39" s="355">
        <f>SUM(W30:AA38)</f>
        <v>70999</v>
      </c>
      <c r="X39" s="356"/>
      <c r="Y39" s="356"/>
      <c r="Z39" s="356"/>
      <c r="AA39" s="357"/>
      <c r="AB39" s="347"/>
      <c r="AC39" s="348"/>
      <c r="AD39" s="348"/>
      <c r="AE39" s="348"/>
      <c r="AF39" s="349"/>
      <c r="AG39" s="347"/>
      <c r="AH39" s="348"/>
      <c r="AI39" s="348"/>
      <c r="AJ39" s="348"/>
      <c r="AK39" s="349"/>
    </row>
    <row r="40" spans="1:37" s="350" customFormat="1" ht="17.25" customHeight="1">
      <c r="A40" s="340" t="s">
        <v>1750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2"/>
      <c r="U40" s="343" t="s">
        <v>1600</v>
      </c>
      <c r="V40" s="337"/>
      <c r="W40" s="344"/>
      <c r="X40" s="345"/>
      <c r="Y40" s="345"/>
      <c r="Z40" s="345"/>
      <c r="AA40" s="346"/>
      <c r="AB40" s="347"/>
      <c r="AC40" s="348"/>
      <c r="AD40" s="348"/>
      <c r="AE40" s="348"/>
      <c r="AF40" s="349"/>
      <c r="AG40" s="347"/>
      <c r="AH40" s="348"/>
      <c r="AI40" s="348"/>
      <c r="AJ40" s="348"/>
      <c r="AK40" s="349"/>
    </row>
    <row r="41" spans="1:37" s="350" customFormat="1" ht="24.75" customHeight="1">
      <c r="A41" s="340" t="s">
        <v>1751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2"/>
      <c r="U41" s="343" t="s">
        <v>1602</v>
      </c>
      <c r="V41" s="337"/>
      <c r="W41" s="344"/>
      <c r="X41" s="345"/>
      <c r="Y41" s="345"/>
      <c r="Z41" s="345"/>
      <c r="AA41" s="346"/>
      <c r="AB41" s="347"/>
      <c r="AC41" s="348"/>
      <c r="AD41" s="348"/>
      <c r="AE41" s="348"/>
      <c r="AF41" s="349"/>
      <c r="AG41" s="347"/>
      <c r="AH41" s="348"/>
      <c r="AI41" s="348"/>
      <c r="AJ41" s="348"/>
      <c r="AK41" s="349"/>
    </row>
    <row r="42" spans="1:37" s="350" customFormat="1" ht="27" customHeight="1">
      <c r="A42" s="340" t="s">
        <v>1752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2"/>
      <c r="U42" s="343" t="s">
        <v>1604</v>
      </c>
      <c r="V42" s="337"/>
      <c r="W42" s="344"/>
      <c r="X42" s="345"/>
      <c r="Y42" s="345"/>
      <c r="Z42" s="345"/>
      <c r="AA42" s="346"/>
      <c r="AB42" s="347"/>
      <c r="AC42" s="348"/>
      <c r="AD42" s="348"/>
      <c r="AE42" s="348"/>
      <c r="AF42" s="349"/>
      <c r="AG42" s="347"/>
      <c r="AH42" s="348"/>
      <c r="AI42" s="348"/>
      <c r="AJ42" s="348"/>
      <c r="AK42" s="349"/>
    </row>
    <row r="43" spans="1:37" s="350" customFormat="1" ht="27" customHeight="1">
      <c r="A43" s="340" t="s">
        <v>1753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2"/>
      <c r="U43" s="343" t="s">
        <v>1606</v>
      </c>
      <c r="V43" s="337"/>
      <c r="W43" s="344"/>
      <c r="X43" s="345"/>
      <c r="Y43" s="345"/>
      <c r="Z43" s="345"/>
      <c r="AA43" s="346"/>
      <c r="AB43" s="347"/>
      <c r="AC43" s="348"/>
      <c r="AD43" s="348"/>
      <c r="AE43" s="348"/>
      <c r="AF43" s="349"/>
      <c r="AG43" s="347"/>
      <c r="AH43" s="348"/>
      <c r="AI43" s="348"/>
      <c r="AJ43" s="348"/>
      <c r="AK43" s="349"/>
    </row>
    <row r="44" spans="1:37" s="350" customFormat="1" ht="19.5" customHeight="1">
      <c r="A44" s="340" t="s">
        <v>1754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2"/>
      <c r="U44" s="343" t="s">
        <v>1608</v>
      </c>
      <c r="V44" s="337"/>
      <c r="W44" s="344"/>
      <c r="X44" s="345"/>
      <c r="Y44" s="345"/>
      <c r="Z44" s="345"/>
      <c r="AA44" s="346"/>
      <c r="AB44" s="347"/>
      <c r="AC44" s="348"/>
      <c r="AD44" s="348"/>
      <c r="AE44" s="348"/>
      <c r="AF44" s="349"/>
      <c r="AG44" s="347"/>
      <c r="AH44" s="348"/>
      <c r="AI44" s="348"/>
      <c r="AJ44" s="348"/>
      <c r="AK44" s="349"/>
    </row>
    <row r="45" spans="1:37" s="350" customFormat="1" ht="19.5" customHeight="1">
      <c r="A45" s="358" t="s">
        <v>1755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60"/>
      <c r="U45" s="343" t="s">
        <v>1610</v>
      </c>
      <c r="V45" s="337"/>
      <c r="W45" s="344"/>
      <c r="X45" s="345"/>
      <c r="Y45" s="345"/>
      <c r="Z45" s="345"/>
      <c r="AA45" s="346"/>
      <c r="AB45" s="347"/>
      <c r="AC45" s="348"/>
      <c r="AD45" s="348"/>
      <c r="AE45" s="348"/>
      <c r="AF45" s="349"/>
      <c r="AG45" s="347"/>
      <c r="AH45" s="348"/>
      <c r="AI45" s="348"/>
      <c r="AJ45" s="348"/>
      <c r="AK45" s="349"/>
    </row>
    <row r="46" spans="1:37" s="350" customFormat="1" ht="25.5" customHeight="1">
      <c r="A46" s="340" t="s">
        <v>1756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2"/>
      <c r="U46" s="343" t="s">
        <v>1612</v>
      </c>
      <c r="V46" s="337"/>
      <c r="W46" s="344"/>
      <c r="X46" s="345"/>
      <c r="Y46" s="345"/>
      <c r="Z46" s="345"/>
      <c r="AA46" s="346"/>
      <c r="AB46" s="347"/>
      <c r="AC46" s="348"/>
      <c r="AD46" s="348"/>
      <c r="AE46" s="348"/>
      <c r="AF46" s="349"/>
      <c r="AG46" s="347"/>
      <c r="AH46" s="348"/>
      <c r="AI46" s="348"/>
      <c r="AJ46" s="348"/>
      <c r="AK46" s="349"/>
    </row>
    <row r="47" spans="1:37" s="350" customFormat="1" ht="19.5" customHeight="1">
      <c r="A47" s="358" t="s">
        <v>1757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60"/>
      <c r="U47" s="343" t="s">
        <v>1614</v>
      </c>
      <c r="V47" s="337"/>
      <c r="W47" s="344"/>
      <c r="X47" s="345"/>
      <c r="Y47" s="345"/>
      <c r="Z47" s="345"/>
      <c r="AA47" s="346"/>
      <c r="AB47" s="347"/>
      <c r="AC47" s="348"/>
      <c r="AD47" s="348"/>
      <c r="AE47" s="348"/>
      <c r="AF47" s="349"/>
      <c r="AG47" s="347"/>
      <c r="AH47" s="348"/>
      <c r="AI47" s="348"/>
      <c r="AJ47" s="348"/>
      <c r="AK47" s="349"/>
    </row>
    <row r="48" spans="1:37" s="350" customFormat="1" ht="15.75" customHeight="1">
      <c r="A48" s="358" t="s">
        <v>1758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60"/>
      <c r="U48" s="343" t="s">
        <v>1616</v>
      </c>
      <c r="V48" s="337"/>
      <c r="W48" s="344"/>
      <c r="X48" s="345"/>
      <c r="Y48" s="345"/>
      <c r="Z48" s="345"/>
      <c r="AA48" s="346"/>
      <c r="AB48" s="347"/>
      <c r="AC48" s="348"/>
      <c r="AD48" s="348"/>
      <c r="AE48" s="348"/>
      <c r="AF48" s="349"/>
      <c r="AG48" s="347"/>
      <c r="AH48" s="348"/>
      <c r="AI48" s="348"/>
      <c r="AJ48" s="348"/>
      <c r="AK48" s="349"/>
    </row>
    <row r="49" spans="1:37" s="350" customFormat="1" ht="19.5" customHeight="1">
      <c r="A49" s="351" t="s">
        <v>1759</v>
      </c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9"/>
      <c r="U49" s="354" t="s">
        <v>1618</v>
      </c>
      <c r="V49" s="364"/>
      <c r="W49" s="355">
        <f>SUM(W40:AA48)</f>
        <v>0</v>
      </c>
      <c r="X49" s="356"/>
      <c r="Y49" s="356"/>
      <c r="Z49" s="356"/>
      <c r="AA49" s="357"/>
      <c r="AB49" s="347"/>
      <c r="AC49" s="348"/>
      <c r="AD49" s="348"/>
      <c r="AE49" s="348"/>
      <c r="AF49" s="349"/>
      <c r="AG49" s="347"/>
      <c r="AH49" s="348"/>
      <c r="AI49" s="348"/>
      <c r="AJ49" s="348"/>
      <c r="AK49" s="349"/>
    </row>
    <row r="50" spans="1:37" s="350" customFormat="1" ht="19.5" customHeight="1">
      <c r="A50" s="351" t="s">
        <v>1760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9"/>
      <c r="U50" s="354" t="s">
        <v>1620</v>
      </c>
      <c r="V50" s="364"/>
      <c r="W50" s="355">
        <f>SUM(W39+W49)</f>
        <v>70999</v>
      </c>
      <c r="X50" s="356"/>
      <c r="Y50" s="356"/>
      <c r="Z50" s="356"/>
      <c r="AA50" s="357"/>
      <c r="AB50" s="347"/>
      <c r="AC50" s="348"/>
      <c r="AD50" s="348"/>
      <c r="AE50" s="348"/>
      <c r="AF50" s="349"/>
      <c r="AG50" s="347"/>
      <c r="AH50" s="348"/>
      <c r="AI50" s="348"/>
      <c r="AJ50" s="348"/>
      <c r="AK50" s="349"/>
    </row>
    <row r="51" spans="1:37" s="350" customFormat="1" ht="24.75" customHeight="1">
      <c r="A51" s="365" t="s">
        <v>1761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7"/>
      <c r="U51" s="343" t="s">
        <v>1622</v>
      </c>
      <c r="V51" s="364"/>
      <c r="W51" s="344"/>
      <c r="X51" s="345"/>
      <c r="Y51" s="345"/>
      <c r="Z51" s="345"/>
      <c r="AA51" s="346"/>
      <c r="AB51" s="347"/>
      <c r="AC51" s="348"/>
      <c r="AD51" s="348"/>
      <c r="AE51" s="348"/>
      <c r="AF51" s="349"/>
      <c r="AG51" s="347"/>
      <c r="AH51" s="348"/>
      <c r="AI51" s="348"/>
      <c r="AJ51" s="348"/>
      <c r="AK51" s="349"/>
    </row>
    <row r="52" spans="1:37" s="350" customFormat="1" ht="19.5" customHeight="1">
      <c r="A52" s="351" t="s">
        <v>1762</v>
      </c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9"/>
      <c r="U52" s="354" t="s">
        <v>1624</v>
      </c>
      <c r="V52" s="364"/>
      <c r="W52" s="355">
        <f>SUM(W50:AA51)</f>
        <v>70999</v>
      </c>
      <c r="X52" s="356"/>
      <c r="Y52" s="356"/>
      <c r="Z52" s="356"/>
      <c r="AA52" s="357"/>
      <c r="AB52" s="347"/>
      <c r="AC52" s="348"/>
      <c r="AD52" s="348"/>
      <c r="AE52" s="348"/>
      <c r="AF52" s="349"/>
      <c r="AG52" s="347"/>
      <c r="AH52" s="348"/>
      <c r="AI52" s="348"/>
      <c r="AJ52" s="348"/>
      <c r="AK52" s="349"/>
    </row>
    <row r="53" spans="1:37" s="350" customFormat="1" ht="19.5" customHeight="1">
      <c r="A53" s="351" t="s">
        <v>1763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9"/>
      <c r="U53" s="354" t="s">
        <v>1626</v>
      </c>
      <c r="V53" s="364"/>
      <c r="W53" s="355">
        <f>SUM(W29+W52)</f>
        <v>198999</v>
      </c>
      <c r="X53" s="356"/>
      <c r="Y53" s="356"/>
      <c r="Z53" s="356"/>
      <c r="AA53" s="357"/>
      <c r="AB53" s="347"/>
      <c r="AC53" s="348"/>
      <c r="AD53" s="348"/>
      <c r="AE53" s="348"/>
      <c r="AF53" s="349"/>
      <c r="AG53" s="347"/>
      <c r="AH53" s="348"/>
      <c r="AI53" s="348"/>
      <c r="AJ53" s="348"/>
      <c r="AK53" s="349"/>
    </row>
    <row r="54" spans="1:37" s="350" customFormat="1" ht="29.25" customHeight="1">
      <c r="A54" s="340" t="s">
        <v>1764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1"/>
      <c r="U54" s="343" t="s">
        <v>1628</v>
      </c>
      <c r="V54" s="337"/>
      <c r="W54" s="344"/>
      <c r="X54" s="345"/>
      <c r="Y54" s="345"/>
      <c r="Z54" s="345"/>
      <c r="AA54" s="346"/>
      <c r="AB54" s="347"/>
      <c r="AC54" s="348"/>
      <c r="AD54" s="348"/>
      <c r="AE54" s="348"/>
      <c r="AF54" s="349"/>
      <c r="AG54" s="347"/>
      <c r="AH54" s="348"/>
      <c r="AI54" s="348"/>
      <c r="AJ54" s="348"/>
      <c r="AK54" s="349"/>
    </row>
    <row r="55" spans="1:37" s="350" customFormat="1" ht="26.25" customHeight="1">
      <c r="A55" s="340" t="s">
        <v>1765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1"/>
      <c r="U55" s="343" t="s">
        <v>1630</v>
      </c>
      <c r="V55" s="337"/>
      <c r="W55" s="344"/>
      <c r="X55" s="345"/>
      <c r="Y55" s="345"/>
      <c r="Z55" s="345"/>
      <c r="AA55" s="346"/>
      <c r="AB55" s="347"/>
      <c r="AC55" s="348"/>
      <c r="AD55" s="348"/>
      <c r="AE55" s="348"/>
      <c r="AF55" s="349"/>
      <c r="AG55" s="347"/>
      <c r="AH55" s="348"/>
      <c r="AI55" s="348"/>
      <c r="AJ55" s="348"/>
      <c r="AK55" s="349"/>
    </row>
    <row r="56" spans="1:37" s="350" customFormat="1" ht="27.75" customHeight="1">
      <c r="A56" s="340" t="s">
        <v>1766</v>
      </c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1"/>
      <c r="U56" s="343" t="s">
        <v>1632</v>
      </c>
      <c r="V56" s="337"/>
      <c r="W56" s="344"/>
      <c r="X56" s="345"/>
      <c r="Y56" s="345"/>
      <c r="Z56" s="345"/>
      <c r="AA56" s="346"/>
      <c r="AB56" s="347"/>
      <c r="AC56" s="348"/>
      <c r="AD56" s="348"/>
      <c r="AE56" s="348"/>
      <c r="AF56" s="349"/>
      <c r="AG56" s="347"/>
      <c r="AH56" s="348"/>
      <c r="AI56" s="348"/>
      <c r="AJ56" s="348"/>
      <c r="AK56" s="349"/>
    </row>
    <row r="57" spans="1:37" s="350" customFormat="1" ht="28.5" customHeight="1">
      <c r="A57" s="340" t="s">
        <v>1767</v>
      </c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1"/>
      <c r="U57" s="343" t="s">
        <v>1634</v>
      </c>
      <c r="V57" s="337"/>
      <c r="W57" s="344"/>
      <c r="X57" s="345"/>
      <c r="Y57" s="345"/>
      <c r="Z57" s="345"/>
      <c r="AA57" s="346"/>
      <c r="AB57" s="347"/>
      <c r="AC57" s="348"/>
      <c r="AD57" s="348"/>
      <c r="AE57" s="348"/>
      <c r="AF57" s="349"/>
      <c r="AG57" s="347"/>
      <c r="AH57" s="348"/>
      <c r="AI57" s="348"/>
      <c r="AJ57" s="348"/>
      <c r="AK57" s="349"/>
    </row>
    <row r="58" spans="1:37" s="350" customFormat="1" ht="27" customHeight="1">
      <c r="A58" s="340" t="s">
        <v>1768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1"/>
      <c r="U58" s="343" t="s">
        <v>1636</v>
      </c>
      <c r="V58" s="337"/>
      <c r="W58" s="344"/>
      <c r="X58" s="345"/>
      <c r="Y58" s="345"/>
      <c r="Z58" s="345"/>
      <c r="AA58" s="346"/>
      <c r="AB58" s="347"/>
      <c r="AC58" s="348"/>
      <c r="AD58" s="348"/>
      <c r="AE58" s="348"/>
      <c r="AF58" s="349"/>
      <c r="AG58" s="347"/>
      <c r="AH58" s="348"/>
      <c r="AI58" s="348"/>
      <c r="AJ58" s="348"/>
      <c r="AK58" s="349"/>
    </row>
    <row r="59" spans="1:37" s="350" customFormat="1" ht="28.5" customHeight="1">
      <c r="A59" s="340" t="s">
        <v>1769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1"/>
      <c r="U59" s="343" t="s">
        <v>1638</v>
      </c>
      <c r="V59" s="337"/>
      <c r="W59" s="344"/>
      <c r="X59" s="345"/>
      <c r="Y59" s="345"/>
      <c r="Z59" s="345"/>
      <c r="AA59" s="346"/>
      <c r="AB59" s="347"/>
      <c r="AC59" s="348"/>
      <c r="AD59" s="348"/>
      <c r="AE59" s="348"/>
      <c r="AF59" s="349"/>
      <c r="AG59" s="347"/>
      <c r="AH59" s="348"/>
      <c r="AI59" s="348"/>
      <c r="AJ59" s="348"/>
      <c r="AK59" s="349"/>
    </row>
    <row r="60" spans="1:37" s="350" customFormat="1" ht="30.75" customHeight="1">
      <c r="A60" s="340" t="s">
        <v>1770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1"/>
      <c r="U60" s="343" t="s">
        <v>1640</v>
      </c>
      <c r="V60" s="337"/>
      <c r="W60" s="344"/>
      <c r="X60" s="345"/>
      <c r="Y60" s="345"/>
      <c r="Z60" s="345"/>
      <c r="AA60" s="346"/>
      <c r="AB60" s="347"/>
      <c r="AC60" s="348"/>
      <c r="AD60" s="348"/>
      <c r="AE60" s="348"/>
      <c r="AF60" s="349"/>
      <c r="AG60" s="347"/>
      <c r="AH60" s="348"/>
      <c r="AI60" s="348"/>
      <c r="AJ60" s="348"/>
      <c r="AK60" s="349"/>
    </row>
    <row r="61" spans="1:37" s="350" customFormat="1" ht="30.75" customHeight="1">
      <c r="A61" s="372" t="s">
        <v>1771</v>
      </c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4"/>
      <c r="U61" s="354" t="s">
        <v>1642</v>
      </c>
      <c r="V61" s="364"/>
      <c r="W61" s="355">
        <f>SUM(W54:AA60)</f>
        <v>0</v>
      </c>
      <c r="X61" s="356"/>
      <c r="Y61" s="356"/>
      <c r="Z61" s="356"/>
      <c r="AA61" s="357"/>
      <c r="AB61" s="347"/>
      <c r="AC61" s="348"/>
      <c r="AD61" s="348"/>
      <c r="AE61" s="348"/>
      <c r="AF61" s="349"/>
      <c r="AG61" s="347"/>
      <c r="AH61" s="348"/>
      <c r="AI61" s="348"/>
      <c r="AJ61" s="348"/>
      <c r="AK61" s="349"/>
    </row>
    <row r="62" spans="1:37" s="350" customFormat="1" ht="27.75" customHeight="1">
      <c r="A62" s="340" t="s">
        <v>1772</v>
      </c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1"/>
      <c r="U62" s="343" t="s">
        <v>1644</v>
      </c>
      <c r="V62" s="337"/>
      <c r="W62" s="344"/>
      <c r="X62" s="345"/>
      <c r="Y62" s="345"/>
      <c r="Z62" s="345"/>
      <c r="AA62" s="346"/>
      <c r="AB62" s="347"/>
      <c r="AC62" s="348"/>
      <c r="AD62" s="348"/>
      <c r="AE62" s="348"/>
      <c r="AF62" s="349"/>
      <c r="AG62" s="347"/>
      <c r="AH62" s="348"/>
      <c r="AI62" s="348"/>
      <c r="AJ62" s="348"/>
      <c r="AK62" s="349"/>
    </row>
    <row r="63" spans="1:37" s="350" customFormat="1" ht="27.75" customHeight="1">
      <c r="A63" s="340" t="s">
        <v>1773</v>
      </c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1"/>
      <c r="U63" s="343" t="s">
        <v>1646</v>
      </c>
      <c r="V63" s="337"/>
      <c r="W63" s="344"/>
      <c r="X63" s="345"/>
      <c r="Y63" s="345"/>
      <c r="Z63" s="345"/>
      <c r="AA63" s="346"/>
      <c r="AB63" s="347"/>
      <c r="AC63" s="348"/>
      <c r="AD63" s="348"/>
      <c r="AE63" s="348"/>
      <c r="AF63" s="349"/>
      <c r="AG63" s="347"/>
      <c r="AH63" s="348"/>
      <c r="AI63" s="348"/>
      <c r="AJ63" s="348"/>
      <c r="AK63" s="349"/>
    </row>
    <row r="64" spans="1:37" s="350" customFormat="1" ht="25.5" customHeight="1">
      <c r="A64" s="340" t="s">
        <v>1774</v>
      </c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1"/>
      <c r="U64" s="343" t="s">
        <v>1648</v>
      </c>
      <c r="V64" s="337"/>
      <c r="W64" s="344"/>
      <c r="X64" s="345"/>
      <c r="Y64" s="345"/>
      <c r="Z64" s="345"/>
      <c r="AA64" s="346"/>
      <c r="AB64" s="347"/>
      <c r="AC64" s="348"/>
      <c r="AD64" s="348"/>
      <c r="AE64" s="348"/>
      <c r="AF64" s="349"/>
      <c r="AG64" s="347"/>
      <c r="AH64" s="348"/>
      <c r="AI64" s="348"/>
      <c r="AJ64" s="348"/>
      <c r="AK64" s="349"/>
    </row>
    <row r="65" spans="1:37" s="350" customFormat="1" ht="26.25" customHeight="1">
      <c r="A65" s="340" t="s">
        <v>1775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1"/>
      <c r="U65" s="343" t="s">
        <v>1651</v>
      </c>
      <c r="V65" s="337"/>
      <c r="W65" s="344"/>
      <c r="X65" s="345"/>
      <c r="Y65" s="345"/>
      <c r="Z65" s="345"/>
      <c r="AA65" s="346"/>
      <c r="AB65" s="347"/>
      <c r="AC65" s="348"/>
      <c r="AD65" s="348"/>
      <c r="AE65" s="348"/>
      <c r="AF65" s="349"/>
      <c r="AG65" s="347"/>
      <c r="AH65" s="348"/>
      <c r="AI65" s="348"/>
      <c r="AJ65" s="348"/>
      <c r="AK65" s="349"/>
    </row>
    <row r="66" spans="1:37" s="350" customFormat="1" ht="26.25" customHeight="1">
      <c r="A66" s="340" t="s">
        <v>1776</v>
      </c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1"/>
      <c r="U66" s="343" t="s">
        <v>1653</v>
      </c>
      <c r="V66" s="337"/>
      <c r="W66" s="344"/>
      <c r="X66" s="345"/>
      <c r="Y66" s="345"/>
      <c r="Z66" s="345"/>
      <c r="AA66" s="346"/>
      <c r="AB66" s="347"/>
      <c r="AC66" s="348"/>
      <c r="AD66" s="348"/>
      <c r="AE66" s="348"/>
      <c r="AF66" s="349"/>
      <c r="AG66" s="347"/>
      <c r="AH66" s="348"/>
      <c r="AI66" s="348"/>
      <c r="AJ66" s="348"/>
      <c r="AK66" s="349"/>
    </row>
    <row r="67" spans="1:37" s="350" customFormat="1" ht="26.25" customHeight="1">
      <c r="A67" s="340" t="s">
        <v>1777</v>
      </c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1"/>
      <c r="U67" s="343" t="s">
        <v>1655</v>
      </c>
      <c r="V67" s="337"/>
      <c r="W67" s="344"/>
      <c r="X67" s="345"/>
      <c r="Y67" s="345"/>
      <c r="Z67" s="345"/>
      <c r="AA67" s="346"/>
      <c r="AB67" s="347"/>
      <c r="AC67" s="348"/>
      <c r="AD67" s="348"/>
      <c r="AE67" s="348"/>
      <c r="AF67" s="349"/>
      <c r="AG67" s="347"/>
      <c r="AH67" s="348"/>
      <c r="AI67" s="348"/>
      <c r="AJ67" s="348"/>
      <c r="AK67" s="349"/>
    </row>
    <row r="68" spans="1:37" s="350" customFormat="1" ht="27" customHeight="1">
      <c r="A68" s="340" t="s">
        <v>1778</v>
      </c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1"/>
      <c r="U68" s="343" t="s">
        <v>1657</v>
      </c>
      <c r="V68" s="337"/>
      <c r="W68" s="344"/>
      <c r="X68" s="345"/>
      <c r="Y68" s="345"/>
      <c r="Z68" s="345"/>
      <c r="AA68" s="346"/>
      <c r="AB68" s="347"/>
      <c r="AC68" s="348"/>
      <c r="AD68" s="348"/>
      <c r="AE68" s="348"/>
      <c r="AF68" s="349"/>
      <c r="AG68" s="347"/>
      <c r="AH68" s="348"/>
      <c r="AI68" s="348"/>
      <c r="AJ68" s="348"/>
      <c r="AK68" s="349"/>
    </row>
    <row r="69" spans="1:37" s="350" customFormat="1" ht="27" customHeight="1">
      <c r="A69" s="372" t="s">
        <v>1779</v>
      </c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4"/>
      <c r="U69" s="354" t="s">
        <v>1659</v>
      </c>
      <c r="V69" s="364"/>
      <c r="W69" s="355">
        <f>SUM(W62:AA68)</f>
        <v>0</v>
      </c>
      <c r="X69" s="356"/>
      <c r="Y69" s="356"/>
      <c r="Z69" s="356"/>
      <c r="AA69" s="357"/>
      <c r="AB69" s="347"/>
      <c r="AC69" s="348"/>
      <c r="AD69" s="348"/>
      <c r="AE69" s="348"/>
      <c r="AF69" s="349"/>
      <c r="AG69" s="347"/>
      <c r="AH69" s="348"/>
      <c r="AI69" s="348"/>
      <c r="AJ69" s="348"/>
      <c r="AK69" s="349"/>
    </row>
    <row r="70" spans="1:37" s="350" customFormat="1" ht="19.5" customHeight="1">
      <c r="A70" s="351" t="s">
        <v>1780</v>
      </c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9"/>
      <c r="U70" s="354" t="s">
        <v>1661</v>
      </c>
      <c r="V70" s="364"/>
      <c r="W70" s="355">
        <f>SUM(W61+W69)</f>
        <v>0</v>
      </c>
      <c r="X70" s="356"/>
      <c r="Y70" s="356"/>
      <c r="Z70" s="356"/>
      <c r="AA70" s="357"/>
      <c r="AB70" s="347"/>
      <c r="AC70" s="348"/>
      <c r="AD70" s="348"/>
      <c r="AE70" s="348"/>
      <c r="AF70" s="349"/>
      <c r="AG70" s="347"/>
      <c r="AH70" s="348"/>
      <c r="AI70" s="348"/>
      <c r="AJ70" s="348"/>
      <c r="AK70" s="349"/>
    </row>
    <row r="71" spans="1:37" s="350" customFormat="1" ht="25.5" customHeight="1">
      <c r="A71" s="372" t="s">
        <v>1781</v>
      </c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4"/>
      <c r="U71" s="354" t="s">
        <v>1663</v>
      </c>
      <c r="V71" s="364"/>
      <c r="W71" s="355">
        <f>SUM(W17+W53+W70)</f>
        <v>7906490</v>
      </c>
      <c r="X71" s="356"/>
      <c r="Y71" s="356"/>
      <c r="Z71" s="356"/>
      <c r="AA71" s="357"/>
      <c r="AB71" s="347"/>
      <c r="AC71" s="348"/>
      <c r="AD71" s="348"/>
      <c r="AE71" s="348"/>
      <c r="AF71" s="349"/>
      <c r="AG71" s="347"/>
      <c r="AH71" s="348"/>
      <c r="AI71" s="348"/>
      <c r="AJ71" s="348"/>
      <c r="AK71" s="349"/>
    </row>
    <row r="72" spans="1:37" s="350" customFormat="1" ht="18" customHeight="1">
      <c r="A72" s="375" t="s">
        <v>1782</v>
      </c>
      <c r="B72" s="376"/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7"/>
      <c r="U72" s="343" t="s">
        <v>1665</v>
      </c>
      <c r="V72" s="337"/>
      <c r="W72" s="344">
        <v>145889</v>
      </c>
      <c r="X72" s="345"/>
      <c r="Y72" s="345"/>
      <c r="Z72" s="345"/>
      <c r="AA72" s="346"/>
      <c r="AB72" s="347"/>
      <c r="AC72" s="348"/>
      <c r="AD72" s="348"/>
      <c r="AE72" s="348"/>
      <c r="AF72" s="349"/>
      <c r="AG72" s="347"/>
      <c r="AH72" s="348"/>
      <c r="AI72" s="348"/>
      <c r="AJ72" s="348"/>
      <c r="AK72" s="349"/>
    </row>
    <row r="73" spans="1:37" s="350" customFormat="1" ht="18" customHeight="1">
      <c r="A73" s="375" t="s">
        <v>1783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7"/>
      <c r="U73" s="343" t="s">
        <v>1667</v>
      </c>
      <c r="V73" s="337"/>
      <c r="W73" s="344"/>
      <c r="X73" s="345"/>
      <c r="Y73" s="345"/>
      <c r="Z73" s="345"/>
      <c r="AA73" s="346"/>
      <c r="AB73" s="347"/>
      <c r="AC73" s="348"/>
      <c r="AD73" s="348"/>
      <c r="AE73" s="348"/>
      <c r="AF73" s="349"/>
      <c r="AG73" s="347"/>
      <c r="AH73" s="348"/>
      <c r="AI73" s="348"/>
      <c r="AJ73" s="348"/>
      <c r="AK73" s="349"/>
    </row>
    <row r="74" spans="1:37" s="350" customFormat="1" ht="18" customHeight="1">
      <c r="A74" s="375" t="s">
        <v>1784</v>
      </c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7"/>
      <c r="U74" s="343" t="s">
        <v>1669</v>
      </c>
      <c r="V74" s="337"/>
      <c r="W74" s="344">
        <v>826722</v>
      </c>
      <c r="X74" s="345"/>
      <c r="Y74" s="345"/>
      <c r="Z74" s="345"/>
      <c r="AA74" s="346"/>
      <c r="AB74" s="347"/>
      <c r="AC74" s="348"/>
      <c r="AD74" s="348"/>
      <c r="AE74" s="348"/>
      <c r="AF74" s="349"/>
      <c r="AG74" s="347"/>
      <c r="AH74" s="348"/>
      <c r="AI74" s="348"/>
      <c r="AJ74" s="348"/>
      <c r="AK74" s="349"/>
    </row>
    <row r="75" spans="1:37" s="350" customFormat="1" ht="18" customHeight="1">
      <c r="A75" s="375" t="s">
        <v>1785</v>
      </c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7"/>
      <c r="U75" s="343" t="s">
        <v>1671</v>
      </c>
      <c r="V75" s="337"/>
      <c r="W75" s="344"/>
      <c r="X75" s="345"/>
      <c r="Y75" s="345"/>
      <c r="Z75" s="345"/>
      <c r="AA75" s="346"/>
      <c r="AB75" s="347"/>
      <c r="AC75" s="348"/>
      <c r="AD75" s="348"/>
      <c r="AE75" s="348"/>
      <c r="AF75" s="349"/>
      <c r="AG75" s="347"/>
      <c r="AH75" s="348"/>
      <c r="AI75" s="348"/>
      <c r="AJ75" s="348"/>
      <c r="AK75" s="349"/>
    </row>
    <row r="76" spans="1:37" s="350" customFormat="1" ht="18" customHeight="1">
      <c r="A76" s="375" t="s">
        <v>1786</v>
      </c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7"/>
      <c r="U76" s="343" t="s">
        <v>1673</v>
      </c>
      <c r="V76" s="337"/>
      <c r="W76" s="344"/>
      <c r="X76" s="345"/>
      <c r="Y76" s="345"/>
      <c r="Z76" s="345"/>
      <c r="AA76" s="346"/>
      <c r="AB76" s="347"/>
      <c r="AC76" s="348"/>
      <c r="AD76" s="348"/>
      <c r="AE76" s="348"/>
      <c r="AF76" s="349"/>
      <c r="AG76" s="347"/>
      <c r="AH76" s="348"/>
      <c r="AI76" s="348"/>
      <c r="AJ76" s="348"/>
      <c r="AK76" s="349"/>
    </row>
    <row r="77" spans="1:37" s="350" customFormat="1" ht="18" customHeight="1">
      <c r="A77" s="375" t="s">
        <v>1787</v>
      </c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7"/>
      <c r="U77" s="343" t="s">
        <v>1675</v>
      </c>
      <c r="V77" s="337"/>
      <c r="W77" s="344"/>
      <c r="X77" s="345"/>
      <c r="Y77" s="345"/>
      <c r="Z77" s="345"/>
      <c r="AA77" s="346"/>
      <c r="AB77" s="347"/>
      <c r="AC77" s="348"/>
      <c r="AD77" s="348"/>
      <c r="AE77" s="348"/>
      <c r="AF77" s="349"/>
      <c r="AG77" s="347"/>
      <c r="AH77" s="348"/>
      <c r="AI77" s="348"/>
      <c r="AJ77" s="348"/>
      <c r="AK77" s="349"/>
    </row>
    <row r="78" spans="1:37" s="350" customFormat="1" ht="19.5" customHeight="1">
      <c r="A78" s="361" t="s">
        <v>1788</v>
      </c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9"/>
      <c r="U78" s="354" t="s">
        <v>1677</v>
      </c>
      <c r="V78" s="364"/>
      <c r="W78" s="355">
        <f>SUM(W72:AA77)</f>
        <v>972611</v>
      </c>
      <c r="X78" s="356"/>
      <c r="Y78" s="356"/>
      <c r="Z78" s="356"/>
      <c r="AA78" s="357"/>
      <c r="AB78" s="347"/>
      <c r="AC78" s="348"/>
      <c r="AD78" s="348"/>
      <c r="AE78" s="348"/>
      <c r="AF78" s="349"/>
      <c r="AG78" s="347"/>
      <c r="AH78" s="348"/>
      <c r="AI78" s="348"/>
      <c r="AJ78" s="348"/>
      <c r="AK78" s="349"/>
    </row>
    <row r="79" spans="1:37" s="350" customFormat="1" ht="27.75" customHeight="1">
      <c r="A79" s="340" t="s">
        <v>1789</v>
      </c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2"/>
      <c r="U79" s="343" t="s">
        <v>1679</v>
      </c>
      <c r="V79" s="337"/>
      <c r="W79" s="344"/>
      <c r="X79" s="345"/>
      <c r="Y79" s="345"/>
      <c r="Z79" s="345"/>
      <c r="AA79" s="346"/>
      <c r="AB79" s="347"/>
      <c r="AC79" s="348"/>
      <c r="AD79" s="348"/>
      <c r="AE79" s="348"/>
      <c r="AF79" s="349"/>
      <c r="AG79" s="347"/>
      <c r="AH79" s="348"/>
      <c r="AI79" s="348"/>
      <c r="AJ79" s="348"/>
      <c r="AK79" s="349"/>
    </row>
    <row r="80" spans="1:37" s="350" customFormat="1" ht="24.75" customHeight="1">
      <c r="A80" s="351" t="s">
        <v>1790</v>
      </c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3"/>
      <c r="U80" s="354" t="s">
        <v>1681</v>
      </c>
      <c r="V80" s="364"/>
      <c r="W80" s="355">
        <f>SUM(W78:AA79)</f>
        <v>972611</v>
      </c>
      <c r="X80" s="356"/>
      <c r="Y80" s="356"/>
      <c r="Z80" s="356"/>
      <c r="AA80" s="357"/>
      <c r="AB80" s="347"/>
      <c r="AC80" s="348"/>
      <c r="AD80" s="348"/>
      <c r="AE80" s="348"/>
      <c r="AF80" s="349"/>
      <c r="AG80" s="347"/>
      <c r="AH80" s="348"/>
      <c r="AI80" s="348"/>
      <c r="AJ80" s="348"/>
      <c r="AK80" s="349"/>
    </row>
    <row r="81" spans="1:37" s="350" customFormat="1" ht="20.25" customHeight="1">
      <c r="A81" s="375" t="s">
        <v>1791</v>
      </c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7"/>
      <c r="U81" s="343" t="s">
        <v>1683</v>
      </c>
      <c r="V81" s="337"/>
      <c r="W81" s="344"/>
      <c r="X81" s="345"/>
      <c r="Y81" s="345"/>
      <c r="Z81" s="345"/>
      <c r="AA81" s="346"/>
      <c r="AB81" s="347"/>
      <c r="AC81" s="348"/>
      <c r="AD81" s="348"/>
      <c r="AE81" s="348"/>
      <c r="AF81" s="349"/>
      <c r="AG81" s="347"/>
      <c r="AH81" s="348"/>
      <c r="AI81" s="348"/>
      <c r="AJ81" s="348"/>
      <c r="AK81" s="349"/>
    </row>
    <row r="82" spans="1:37" s="350" customFormat="1" ht="20.25" customHeight="1">
      <c r="A82" s="375" t="s">
        <v>1792</v>
      </c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7"/>
      <c r="U82" s="343" t="s">
        <v>1793</v>
      </c>
      <c r="V82" s="337"/>
      <c r="W82" s="344">
        <v>99000</v>
      </c>
      <c r="X82" s="345"/>
      <c r="Y82" s="345"/>
      <c r="Z82" s="345"/>
      <c r="AA82" s="346"/>
      <c r="AB82" s="347"/>
      <c r="AC82" s="348"/>
      <c r="AD82" s="348"/>
      <c r="AE82" s="348"/>
      <c r="AF82" s="349"/>
      <c r="AG82" s="347"/>
      <c r="AH82" s="348"/>
      <c r="AI82" s="348"/>
      <c r="AJ82" s="348"/>
      <c r="AK82" s="349"/>
    </row>
    <row r="83" spans="1:37" s="350" customFormat="1" ht="20.25" customHeight="1">
      <c r="A83" s="375" t="s">
        <v>1794</v>
      </c>
      <c r="B83" s="376"/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7"/>
      <c r="U83" s="343" t="s">
        <v>1795</v>
      </c>
      <c r="V83" s="337"/>
      <c r="W83" s="344">
        <v>60000</v>
      </c>
      <c r="X83" s="345"/>
      <c r="Y83" s="345"/>
      <c r="Z83" s="345"/>
      <c r="AA83" s="346"/>
      <c r="AB83" s="347"/>
      <c r="AC83" s="348"/>
      <c r="AD83" s="348"/>
      <c r="AE83" s="348"/>
      <c r="AF83" s="349"/>
      <c r="AG83" s="347"/>
      <c r="AH83" s="348"/>
      <c r="AI83" s="348"/>
      <c r="AJ83" s="348"/>
      <c r="AK83" s="349"/>
    </row>
    <row r="84" spans="1:37" s="350" customFormat="1" ht="20.25" customHeight="1">
      <c r="A84" s="375" t="s">
        <v>1796</v>
      </c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7"/>
      <c r="U84" s="343" t="s">
        <v>1797</v>
      </c>
      <c r="V84" s="337"/>
      <c r="W84" s="344"/>
      <c r="X84" s="345"/>
      <c r="Y84" s="345"/>
      <c r="Z84" s="345"/>
      <c r="AA84" s="346"/>
      <c r="AB84" s="347"/>
      <c r="AC84" s="348"/>
      <c r="AD84" s="348"/>
      <c r="AE84" s="348"/>
      <c r="AF84" s="349"/>
      <c r="AG84" s="347"/>
      <c r="AH84" s="348"/>
      <c r="AI84" s="348"/>
      <c r="AJ84" s="348"/>
      <c r="AK84" s="349"/>
    </row>
    <row r="85" spans="1:37" s="350" customFormat="1" ht="20.25" customHeight="1">
      <c r="A85" s="375" t="s">
        <v>1798</v>
      </c>
      <c r="B85" s="376"/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7"/>
      <c r="U85" s="343" t="s">
        <v>1799</v>
      </c>
      <c r="V85" s="337"/>
      <c r="W85" s="344"/>
      <c r="X85" s="345"/>
      <c r="Y85" s="345"/>
      <c r="Z85" s="345"/>
      <c r="AA85" s="346"/>
      <c r="AB85" s="347"/>
      <c r="AC85" s="348"/>
      <c r="AD85" s="348"/>
      <c r="AE85" s="348"/>
      <c r="AF85" s="349"/>
      <c r="AG85" s="347"/>
      <c r="AH85" s="348"/>
      <c r="AI85" s="348"/>
      <c r="AJ85" s="348"/>
      <c r="AK85" s="349"/>
    </row>
    <row r="86" spans="1:37" s="350" customFormat="1" ht="20.25" customHeight="1">
      <c r="A86" s="375" t="s">
        <v>1800</v>
      </c>
      <c r="B86" s="376"/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7"/>
      <c r="U86" s="343" t="s">
        <v>1801</v>
      </c>
      <c r="V86" s="337"/>
      <c r="W86" s="344"/>
      <c r="X86" s="345"/>
      <c r="Y86" s="345"/>
      <c r="Z86" s="345"/>
      <c r="AA86" s="346"/>
      <c r="AB86" s="347"/>
      <c r="AC86" s="348"/>
      <c r="AD86" s="348"/>
      <c r="AE86" s="348"/>
      <c r="AF86" s="349"/>
      <c r="AG86" s="347"/>
      <c r="AH86" s="348"/>
      <c r="AI86" s="348"/>
      <c r="AJ86" s="348"/>
      <c r="AK86" s="349"/>
    </row>
    <row r="87" spans="1:37" s="350" customFormat="1" ht="20.25" customHeight="1">
      <c r="A87" s="351" t="s">
        <v>1802</v>
      </c>
      <c r="B87" s="352"/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3"/>
      <c r="U87" s="354" t="s">
        <v>1803</v>
      </c>
      <c r="V87" s="364"/>
      <c r="W87" s="355">
        <f>SUM(W81:AA86)</f>
        <v>159000</v>
      </c>
      <c r="X87" s="356"/>
      <c r="Y87" s="356"/>
      <c r="Z87" s="356"/>
      <c r="AA87" s="357"/>
      <c r="AB87" s="347"/>
      <c r="AC87" s="348"/>
      <c r="AD87" s="348"/>
      <c r="AE87" s="348"/>
      <c r="AF87" s="349"/>
      <c r="AG87" s="347"/>
      <c r="AH87" s="348"/>
      <c r="AI87" s="348"/>
      <c r="AJ87" s="348"/>
      <c r="AK87" s="349"/>
    </row>
    <row r="88" spans="1:37" s="350" customFormat="1" ht="20.25" customHeight="1">
      <c r="A88" s="375" t="s">
        <v>1804</v>
      </c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7"/>
      <c r="U88" s="343" t="s">
        <v>1805</v>
      </c>
      <c r="V88" s="337"/>
      <c r="W88" s="344"/>
      <c r="X88" s="345"/>
      <c r="Y88" s="345"/>
      <c r="Z88" s="345"/>
      <c r="AA88" s="346"/>
      <c r="AB88" s="347"/>
      <c r="AC88" s="348"/>
      <c r="AD88" s="348"/>
      <c r="AE88" s="348"/>
      <c r="AF88" s="349"/>
      <c r="AG88" s="347"/>
      <c r="AH88" s="348"/>
      <c r="AI88" s="348"/>
      <c r="AJ88" s="348"/>
      <c r="AK88" s="349"/>
    </row>
    <row r="89" spans="1:37" s="350" customFormat="1" ht="20.25" customHeight="1">
      <c r="A89" s="375" t="s">
        <v>1806</v>
      </c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7"/>
      <c r="U89" s="343" t="s">
        <v>1807</v>
      </c>
      <c r="V89" s="337"/>
      <c r="W89" s="344"/>
      <c r="X89" s="345"/>
      <c r="Y89" s="345"/>
      <c r="Z89" s="345"/>
      <c r="AA89" s="346"/>
      <c r="AB89" s="347"/>
      <c r="AC89" s="348"/>
      <c r="AD89" s="348"/>
      <c r="AE89" s="348"/>
      <c r="AF89" s="349"/>
      <c r="AG89" s="347"/>
      <c r="AH89" s="348"/>
      <c r="AI89" s="348"/>
      <c r="AJ89" s="348"/>
      <c r="AK89" s="349"/>
    </row>
    <row r="90" spans="1:37" s="350" customFormat="1" ht="20.25" customHeight="1">
      <c r="A90" s="375" t="s">
        <v>1808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7"/>
      <c r="U90" s="343" t="s">
        <v>1809</v>
      </c>
      <c r="V90" s="337"/>
      <c r="W90" s="344"/>
      <c r="X90" s="345"/>
      <c r="Y90" s="345"/>
      <c r="Z90" s="345"/>
      <c r="AA90" s="346"/>
      <c r="AB90" s="347"/>
      <c r="AC90" s="348"/>
      <c r="AD90" s="348"/>
      <c r="AE90" s="348"/>
      <c r="AF90" s="349"/>
      <c r="AG90" s="347"/>
      <c r="AH90" s="348"/>
      <c r="AI90" s="348"/>
      <c r="AJ90" s="348"/>
      <c r="AK90" s="349"/>
    </row>
    <row r="91" spans="1:37" s="350" customFormat="1" ht="20.25" customHeight="1">
      <c r="A91" s="375" t="s">
        <v>1810</v>
      </c>
      <c r="B91" s="376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7"/>
      <c r="U91" s="343" t="s">
        <v>1811</v>
      </c>
      <c r="V91" s="337"/>
      <c r="W91" s="344"/>
      <c r="X91" s="345"/>
      <c r="Y91" s="345"/>
      <c r="Z91" s="345"/>
      <c r="AA91" s="346"/>
      <c r="AB91" s="347"/>
      <c r="AC91" s="348"/>
      <c r="AD91" s="348"/>
      <c r="AE91" s="348"/>
      <c r="AF91" s="349"/>
      <c r="AG91" s="347"/>
      <c r="AH91" s="348"/>
      <c r="AI91" s="348"/>
      <c r="AJ91" s="348"/>
      <c r="AK91" s="349"/>
    </row>
    <row r="92" spans="1:37" s="350" customFormat="1" ht="20.25" customHeight="1">
      <c r="A92" s="375" t="s">
        <v>1812</v>
      </c>
      <c r="B92" s="376"/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7"/>
      <c r="U92" s="343" t="s">
        <v>1813</v>
      </c>
      <c r="V92" s="337"/>
      <c r="W92" s="344"/>
      <c r="X92" s="345"/>
      <c r="Y92" s="345"/>
      <c r="Z92" s="345"/>
      <c r="AA92" s="346"/>
      <c r="AB92" s="347"/>
      <c r="AC92" s="348"/>
      <c r="AD92" s="348"/>
      <c r="AE92" s="348"/>
      <c r="AF92" s="349"/>
      <c r="AG92" s="347"/>
      <c r="AH92" s="348"/>
      <c r="AI92" s="348"/>
      <c r="AJ92" s="348"/>
      <c r="AK92" s="349"/>
    </row>
    <row r="93" spans="1:37" s="350" customFormat="1" ht="20.25" customHeight="1">
      <c r="A93" s="375" t="s">
        <v>1814</v>
      </c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7"/>
      <c r="U93" s="343" t="s">
        <v>1815</v>
      </c>
      <c r="V93" s="337"/>
      <c r="W93" s="344"/>
      <c r="X93" s="345"/>
      <c r="Y93" s="345"/>
      <c r="Z93" s="345"/>
      <c r="AA93" s="346"/>
      <c r="AB93" s="347"/>
      <c r="AC93" s="348"/>
      <c r="AD93" s="348"/>
      <c r="AE93" s="348"/>
      <c r="AF93" s="349"/>
      <c r="AG93" s="347"/>
      <c r="AH93" s="348"/>
      <c r="AI93" s="348"/>
      <c r="AJ93" s="348"/>
      <c r="AK93" s="349"/>
    </row>
    <row r="94" spans="1:37" s="350" customFormat="1" ht="20.25" customHeight="1">
      <c r="A94" s="351" t="s">
        <v>1816</v>
      </c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3"/>
      <c r="U94" s="354" t="s">
        <v>1817</v>
      </c>
      <c r="V94" s="364"/>
      <c r="W94" s="355">
        <f>SUM(W88:AA93)</f>
        <v>0</v>
      </c>
      <c r="X94" s="356"/>
      <c r="Y94" s="356"/>
      <c r="Z94" s="356"/>
      <c r="AA94" s="357"/>
      <c r="AB94" s="347"/>
      <c r="AC94" s="348"/>
      <c r="AD94" s="348"/>
      <c r="AE94" s="348"/>
      <c r="AF94" s="349"/>
      <c r="AG94" s="347"/>
      <c r="AH94" s="348"/>
      <c r="AI94" s="348"/>
      <c r="AJ94" s="348"/>
      <c r="AK94" s="349"/>
    </row>
    <row r="95" spans="1:37" s="350" customFormat="1" ht="16.5" customHeight="1">
      <c r="A95" s="351" t="s">
        <v>1818</v>
      </c>
      <c r="B95" s="352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3"/>
      <c r="U95" s="354" t="s">
        <v>1819</v>
      </c>
      <c r="V95" s="364"/>
      <c r="W95" s="355">
        <f>SUM(W87+W94)</f>
        <v>159000</v>
      </c>
      <c r="X95" s="356"/>
      <c r="Y95" s="356"/>
      <c r="Z95" s="356"/>
      <c r="AA95" s="357"/>
      <c r="AB95" s="347"/>
      <c r="AC95" s="348"/>
      <c r="AD95" s="348"/>
      <c r="AE95" s="348"/>
      <c r="AF95" s="349"/>
      <c r="AG95" s="347"/>
      <c r="AH95" s="348"/>
      <c r="AI95" s="348"/>
      <c r="AJ95" s="348"/>
      <c r="AK95" s="349"/>
    </row>
    <row r="96" spans="1:37" s="350" customFormat="1" ht="26.25" customHeight="1">
      <c r="A96" s="340" t="s">
        <v>1820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2"/>
      <c r="U96" s="343" t="s">
        <v>1821</v>
      </c>
      <c r="V96" s="337"/>
      <c r="W96" s="344"/>
      <c r="X96" s="345"/>
      <c r="Y96" s="345"/>
      <c r="Z96" s="345"/>
      <c r="AA96" s="346"/>
      <c r="AB96" s="347"/>
      <c r="AC96" s="348"/>
      <c r="AD96" s="348"/>
      <c r="AE96" s="348"/>
      <c r="AF96" s="349"/>
      <c r="AG96" s="347"/>
      <c r="AH96" s="348"/>
      <c r="AI96" s="348"/>
      <c r="AJ96" s="348"/>
      <c r="AK96" s="349"/>
    </row>
    <row r="97" spans="1:37" s="350" customFormat="1" ht="25.5" customHeight="1">
      <c r="A97" s="351" t="s">
        <v>1822</v>
      </c>
      <c r="B97" s="352"/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3"/>
      <c r="U97" s="354" t="s">
        <v>1823</v>
      </c>
      <c r="V97" s="364"/>
      <c r="W97" s="355">
        <f>SUM(W95:AA96)</f>
        <v>159000</v>
      </c>
      <c r="X97" s="356"/>
      <c r="Y97" s="356"/>
      <c r="Z97" s="356"/>
      <c r="AA97" s="357"/>
      <c r="AB97" s="347"/>
      <c r="AC97" s="348"/>
      <c r="AD97" s="348"/>
      <c r="AE97" s="348"/>
      <c r="AF97" s="349"/>
      <c r="AG97" s="347"/>
      <c r="AH97" s="348"/>
      <c r="AI97" s="348"/>
      <c r="AJ97" s="348"/>
      <c r="AK97" s="349"/>
    </row>
    <row r="98" spans="1:37" s="350" customFormat="1" ht="19.5" customHeight="1">
      <c r="A98" s="372" t="s">
        <v>1824</v>
      </c>
      <c r="B98" s="373"/>
      <c r="C98" s="373"/>
      <c r="D98" s="373"/>
      <c r="E98" s="373"/>
      <c r="F98" s="373"/>
      <c r="G98" s="373"/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4"/>
      <c r="U98" s="354" t="s">
        <v>1825</v>
      </c>
      <c r="V98" s="364"/>
      <c r="W98" s="355">
        <f>SUM(W80+W97)</f>
        <v>1131611</v>
      </c>
      <c r="X98" s="356"/>
      <c r="Y98" s="356"/>
      <c r="Z98" s="356"/>
      <c r="AA98" s="357"/>
      <c r="AB98" s="347"/>
      <c r="AC98" s="348"/>
      <c r="AD98" s="348"/>
      <c r="AE98" s="348"/>
      <c r="AF98" s="349"/>
      <c r="AG98" s="347"/>
      <c r="AH98" s="348"/>
      <c r="AI98" s="348"/>
      <c r="AJ98" s="348"/>
      <c r="AK98" s="349"/>
    </row>
    <row r="99" spans="1:37" ht="19.5" customHeight="1">
      <c r="A99" s="358" t="s">
        <v>1826</v>
      </c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60"/>
      <c r="U99" s="343" t="s">
        <v>1827</v>
      </c>
      <c r="V99" s="337"/>
      <c r="W99" s="344"/>
      <c r="X99" s="345"/>
      <c r="Y99" s="345"/>
      <c r="Z99" s="345"/>
      <c r="AA99" s="346"/>
      <c r="AB99" s="347"/>
      <c r="AC99" s="348"/>
      <c r="AD99" s="348"/>
      <c r="AE99" s="348"/>
      <c r="AF99" s="349"/>
      <c r="AG99" s="347"/>
      <c r="AH99" s="348"/>
      <c r="AI99" s="348"/>
      <c r="AJ99" s="348"/>
      <c r="AK99" s="349"/>
    </row>
    <row r="100" spans="1:37" s="350" customFormat="1" ht="19.5" customHeight="1">
      <c r="A100" s="358" t="s">
        <v>1828</v>
      </c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60"/>
      <c r="U100" s="343" t="s">
        <v>1829</v>
      </c>
      <c r="V100" s="337"/>
      <c r="W100" s="344"/>
      <c r="X100" s="345"/>
      <c r="Y100" s="345"/>
      <c r="Z100" s="345"/>
      <c r="AA100" s="346"/>
      <c r="AB100" s="347"/>
      <c r="AC100" s="348"/>
      <c r="AD100" s="348"/>
      <c r="AE100" s="348"/>
      <c r="AF100" s="349"/>
      <c r="AG100" s="347"/>
      <c r="AH100" s="348"/>
      <c r="AI100" s="348"/>
      <c r="AJ100" s="348"/>
      <c r="AK100" s="349"/>
    </row>
    <row r="101" spans="1:37" ht="19.5" customHeight="1">
      <c r="A101" s="358" t="s">
        <v>1830</v>
      </c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60"/>
      <c r="U101" s="343" t="s">
        <v>1831</v>
      </c>
      <c r="V101" s="337"/>
      <c r="W101" s="344">
        <v>666600</v>
      </c>
      <c r="X101" s="345"/>
      <c r="Y101" s="345"/>
      <c r="Z101" s="345"/>
      <c r="AA101" s="346"/>
      <c r="AB101" s="347"/>
      <c r="AC101" s="348"/>
      <c r="AD101" s="348"/>
      <c r="AE101" s="348"/>
      <c r="AF101" s="349"/>
      <c r="AG101" s="347"/>
      <c r="AH101" s="348"/>
      <c r="AI101" s="348"/>
      <c r="AJ101" s="348"/>
      <c r="AK101" s="349"/>
    </row>
    <row r="102" spans="1:37" ht="19.5" customHeight="1">
      <c r="A102" s="358" t="s">
        <v>1832</v>
      </c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60"/>
      <c r="U102" s="343" t="s">
        <v>1833</v>
      </c>
      <c r="V102" s="337"/>
      <c r="W102" s="344">
        <v>6000</v>
      </c>
      <c r="X102" s="345"/>
      <c r="Y102" s="345"/>
      <c r="Z102" s="345"/>
      <c r="AA102" s="346"/>
      <c r="AB102" s="347"/>
      <c r="AC102" s="348"/>
      <c r="AD102" s="348"/>
      <c r="AE102" s="348"/>
      <c r="AF102" s="349"/>
      <c r="AG102" s="347"/>
      <c r="AH102" s="348"/>
      <c r="AI102" s="348"/>
      <c r="AJ102" s="348"/>
      <c r="AK102" s="349"/>
    </row>
    <row r="103" spans="1:37" s="350" customFormat="1" ht="19.5" customHeight="1">
      <c r="A103" s="372" t="s">
        <v>1834</v>
      </c>
      <c r="B103" s="373"/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4"/>
      <c r="U103" s="354" t="s">
        <v>1835</v>
      </c>
      <c r="V103" s="364"/>
      <c r="W103" s="355">
        <f>SUM(W99:AA102)</f>
        <v>672600</v>
      </c>
      <c r="X103" s="356"/>
      <c r="Y103" s="356"/>
      <c r="Z103" s="356"/>
      <c r="AA103" s="357"/>
      <c r="AB103" s="347"/>
      <c r="AC103" s="348"/>
      <c r="AD103" s="348"/>
      <c r="AE103" s="348"/>
      <c r="AF103" s="349"/>
      <c r="AG103" s="347"/>
      <c r="AH103" s="348"/>
      <c r="AI103" s="348"/>
      <c r="AJ103" s="348"/>
      <c r="AK103" s="349"/>
    </row>
    <row r="104" spans="1:37" ht="19.5" customHeight="1">
      <c r="A104" s="358" t="s">
        <v>1836</v>
      </c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60"/>
      <c r="U104" s="343" t="s">
        <v>1837</v>
      </c>
      <c r="V104" s="337"/>
      <c r="W104" s="344"/>
      <c r="X104" s="345"/>
      <c r="Y104" s="345"/>
      <c r="Z104" s="345"/>
      <c r="AA104" s="346"/>
      <c r="AB104" s="347"/>
      <c r="AC104" s="348"/>
      <c r="AD104" s="348"/>
      <c r="AE104" s="348"/>
      <c r="AF104" s="349"/>
      <c r="AG104" s="347"/>
      <c r="AH104" s="348"/>
      <c r="AI104" s="348"/>
      <c r="AJ104" s="348"/>
      <c r="AK104" s="349"/>
    </row>
    <row r="105" spans="1:37" ht="19.5" customHeight="1">
      <c r="A105" s="358" t="s">
        <v>1838</v>
      </c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60"/>
      <c r="U105" s="343" t="s">
        <v>1839</v>
      </c>
      <c r="V105" s="337"/>
      <c r="W105" s="344"/>
      <c r="X105" s="345"/>
      <c r="Y105" s="345"/>
      <c r="Z105" s="345"/>
      <c r="AA105" s="346"/>
      <c r="AB105" s="347"/>
      <c r="AC105" s="348"/>
      <c r="AD105" s="348"/>
      <c r="AE105" s="348"/>
      <c r="AF105" s="349"/>
      <c r="AG105" s="347"/>
      <c r="AH105" s="348"/>
      <c r="AI105" s="348"/>
      <c r="AJ105" s="348"/>
      <c r="AK105" s="349"/>
    </row>
    <row r="106" spans="1:37" ht="19.5" customHeight="1">
      <c r="A106" s="358" t="s">
        <v>1840</v>
      </c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60"/>
      <c r="U106" s="343" t="s">
        <v>1841</v>
      </c>
      <c r="V106" s="337"/>
      <c r="W106" s="344"/>
      <c r="X106" s="345"/>
      <c r="Y106" s="345"/>
      <c r="Z106" s="345"/>
      <c r="AA106" s="346"/>
      <c r="AB106" s="347"/>
      <c r="AC106" s="348"/>
      <c r="AD106" s="348"/>
      <c r="AE106" s="348"/>
      <c r="AF106" s="349"/>
      <c r="AG106" s="347"/>
      <c r="AH106" s="348"/>
      <c r="AI106" s="348"/>
      <c r="AJ106" s="348"/>
      <c r="AK106" s="349"/>
    </row>
    <row r="107" spans="1:37" ht="19.5" customHeight="1">
      <c r="A107" s="358" t="s">
        <v>1842</v>
      </c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60"/>
      <c r="U107" s="343" t="s">
        <v>1843</v>
      </c>
      <c r="V107" s="337"/>
      <c r="W107" s="344"/>
      <c r="X107" s="345"/>
      <c r="Y107" s="345"/>
      <c r="Z107" s="345"/>
      <c r="AA107" s="346"/>
      <c r="AB107" s="347"/>
      <c r="AC107" s="348"/>
      <c r="AD107" s="348"/>
      <c r="AE107" s="348"/>
      <c r="AF107" s="349"/>
      <c r="AG107" s="347"/>
      <c r="AH107" s="348"/>
      <c r="AI107" s="348"/>
      <c r="AJ107" s="348"/>
      <c r="AK107" s="349"/>
    </row>
    <row r="108" spans="1:37" ht="19.5" customHeight="1">
      <c r="A108" s="358" t="s">
        <v>1844</v>
      </c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60"/>
      <c r="U108" s="343" t="s">
        <v>1845</v>
      </c>
      <c r="V108" s="337"/>
      <c r="W108" s="344"/>
      <c r="X108" s="345"/>
      <c r="Y108" s="345"/>
      <c r="Z108" s="345"/>
      <c r="AA108" s="346"/>
      <c r="AB108" s="347"/>
      <c r="AC108" s="348"/>
      <c r="AD108" s="348"/>
      <c r="AE108" s="348"/>
      <c r="AF108" s="349"/>
      <c r="AG108" s="347"/>
      <c r="AH108" s="348"/>
      <c r="AI108" s="348"/>
      <c r="AJ108" s="348"/>
      <c r="AK108" s="349"/>
    </row>
    <row r="109" spans="1:37" ht="19.5" customHeight="1">
      <c r="A109" s="361" t="s">
        <v>1846</v>
      </c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60"/>
      <c r="U109" s="354" t="s">
        <v>1847</v>
      </c>
      <c r="V109" s="364"/>
      <c r="W109" s="355">
        <f>SUM(W104:AA108)</f>
        <v>0</v>
      </c>
      <c r="X109" s="356"/>
      <c r="Y109" s="356"/>
      <c r="Z109" s="356"/>
      <c r="AA109" s="357"/>
      <c r="AB109" s="347"/>
      <c r="AC109" s="348"/>
      <c r="AD109" s="348"/>
      <c r="AE109" s="348"/>
      <c r="AF109" s="349"/>
      <c r="AG109" s="347"/>
      <c r="AH109" s="348"/>
      <c r="AI109" s="348"/>
      <c r="AJ109" s="348"/>
      <c r="AK109" s="349"/>
    </row>
    <row r="110" spans="1:4" ht="21.75" customHeight="1">
      <c r="A110" s="380"/>
      <c r="B110" s="380"/>
      <c r="C110" s="380"/>
      <c r="D110" s="380"/>
    </row>
    <row r="111" spans="1:4" ht="21.75" customHeight="1">
      <c r="A111" s="380"/>
      <c r="B111" s="380"/>
      <c r="C111" s="380"/>
      <c r="D111" s="380"/>
    </row>
    <row r="112" spans="1:4" ht="21.75" customHeight="1">
      <c r="A112" s="380"/>
      <c r="B112" s="380"/>
      <c r="C112" s="380"/>
      <c r="D112" s="380"/>
    </row>
    <row r="113" spans="1:4" ht="21.75" customHeight="1">
      <c r="A113" s="380"/>
      <c r="B113" s="380"/>
      <c r="C113" s="380"/>
      <c r="D113" s="380"/>
    </row>
    <row r="114" spans="1:4" ht="21.75" customHeight="1">
      <c r="A114" s="380"/>
      <c r="B114" s="380"/>
      <c r="C114" s="380"/>
      <c r="D114" s="380"/>
    </row>
    <row r="115" spans="1:4" ht="21.75" customHeight="1">
      <c r="A115" s="380"/>
      <c r="B115" s="380"/>
      <c r="C115" s="380"/>
      <c r="D115" s="380"/>
    </row>
    <row r="116" spans="1:4" ht="21.75" customHeight="1">
      <c r="A116" s="380"/>
      <c r="B116" s="380"/>
      <c r="C116" s="380"/>
      <c r="D116" s="380"/>
    </row>
    <row r="117" spans="1:4" ht="21.75" customHeight="1">
      <c r="A117" s="380"/>
      <c r="B117" s="380"/>
      <c r="C117" s="380"/>
      <c r="D117" s="380"/>
    </row>
    <row r="118" spans="1:4" ht="21.75" customHeight="1">
      <c r="A118" s="380"/>
      <c r="B118" s="380"/>
      <c r="C118" s="380"/>
      <c r="D118" s="380"/>
    </row>
    <row r="119" spans="1:4" ht="21.75" customHeight="1">
      <c r="A119" s="380"/>
      <c r="B119" s="380"/>
      <c r="C119" s="380"/>
      <c r="D119" s="380"/>
    </row>
    <row r="120" spans="1:4" ht="21.75" customHeight="1">
      <c r="A120" s="380"/>
      <c r="B120" s="380"/>
      <c r="C120" s="380"/>
      <c r="D120" s="380"/>
    </row>
    <row r="121" spans="1:4" ht="21.75" customHeight="1">
      <c r="A121" s="380"/>
      <c r="B121" s="380"/>
      <c r="C121" s="380"/>
      <c r="D121" s="380"/>
    </row>
    <row r="122" spans="1:4" ht="21.75" customHeight="1">
      <c r="A122" s="380"/>
      <c r="B122" s="380"/>
      <c r="C122" s="380"/>
      <c r="D122" s="380"/>
    </row>
    <row r="123" spans="1:4" ht="21.75" customHeight="1">
      <c r="A123" s="380"/>
      <c r="B123" s="380"/>
      <c r="C123" s="380"/>
      <c r="D123" s="380"/>
    </row>
    <row r="124" spans="1:4" ht="21.75" customHeight="1">
      <c r="A124" s="380"/>
      <c r="B124" s="380"/>
      <c r="C124" s="380"/>
      <c r="D124" s="380"/>
    </row>
    <row r="125" spans="1:4" ht="21.75" customHeight="1">
      <c r="A125" s="380"/>
      <c r="B125" s="380"/>
      <c r="C125" s="380"/>
      <c r="D125" s="380"/>
    </row>
    <row r="126" spans="1:4" ht="21.75" customHeight="1">
      <c r="A126" s="380"/>
      <c r="B126" s="380"/>
      <c r="C126" s="380"/>
      <c r="D126" s="380"/>
    </row>
    <row r="127" spans="1:4" ht="21.75" customHeight="1">
      <c r="A127" s="380"/>
      <c r="B127" s="380"/>
      <c r="C127" s="380"/>
      <c r="D127" s="380"/>
    </row>
    <row r="128" spans="1:4" ht="21.75" customHeight="1">
      <c r="A128" s="380"/>
      <c r="B128" s="380"/>
      <c r="C128" s="380"/>
      <c r="D128" s="380"/>
    </row>
    <row r="129" spans="1:4" ht="21.75" customHeight="1">
      <c r="A129" s="380"/>
      <c r="B129" s="380"/>
      <c r="C129" s="380"/>
      <c r="D129" s="380"/>
    </row>
    <row r="130" spans="1:4" ht="21.75" customHeight="1">
      <c r="A130" s="380"/>
      <c r="B130" s="380"/>
      <c r="C130" s="380"/>
      <c r="D130" s="380"/>
    </row>
    <row r="131" spans="1:4" ht="21.75" customHeight="1">
      <c r="A131" s="380"/>
      <c r="B131" s="380"/>
      <c r="C131" s="380"/>
      <c r="D131" s="380"/>
    </row>
    <row r="132" spans="1:4" ht="21.75" customHeight="1">
      <c r="A132" s="380"/>
      <c r="B132" s="380"/>
      <c r="C132" s="380"/>
      <c r="D132" s="380"/>
    </row>
    <row r="133" spans="1:4" ht="21.75" customHeight="1">
      <c r="A133" s="380"/>
      <c r="B133" s="380"/>
      <c r="C133" s="380"/>
      <c r="D133" s="380"/>
    </row>
    <row r="134" spans="1:4" ht="21.75" customHeight="1">
      <c r="A134" s="380"/>
      <c r="B134" s="380"/>
      <c r="C134" s="380"/>
      <c r="D134" s="380"/>
    </row>
    <row r="135" spans="1:4" ht="21.75" customHeight="1">
      <c r="A135" s="380"/>
      <c r="B135" s="380"/>
      <c r="C135" s="380"/>
      <c r="D135" s="380"/>
    </row>
    <row r="136" spans="1:4" ht="21.75" customHeight="1">
      <c r="A136" s="380"/>
      <c r="B136" s="380"/>
      <c r="C136" s="380"/>
      <c r="D136" s="380"/>
    </row>
    <row r="137" spans="1:4" ht="21.75" customHeight="1">
      <c r="A137" s="380"/>
      <c r="B137" s="380"/>
      <c r="C137" s="380"/>
      <c r="D137" s="380"/>
    </row>
    <row r="138" spans="1:4" ht="21.75" customHeight="1">
      <c r="A138" s="380"/>
      <c r="B138" s="380"/>
      <c r="C138" s="380"/>
      <c r="D138" s="380"/>
    </row>
    <row r="139" spans="1:4" ht="21.75" customHeight="1">
      <c r="A139" s="380"/>
      <c r="B139" s="380"/>
      <c r="C139" s="380"/>
      <c r="D139" s="380"/>
    </row>
    <row r="140" spans="1:4" ht="21.75" customHeight="1">
      <c r="A140" s="380"/>
      <c r="B140" s="380"/>
      <c r="C140" s="380"/>
      <c r="D140" s="380"/>
    </row>
    <row r="141" spans="1:4" ht="21.75" customHeight="1">
      <c r="A141" s="380"/>
      <c r="B141" s="380"/>
      <c r="C141" s="380"/>
      <c r="D141" s="380"/>
    </row>
    <row r="142" spans="1:4" ht="21.75" customHeight="1">
      <c r="A142" s="380"/>
      <c r="B142" s="380"/>
      <c r="C142" s="380"/>
      <c r="D142" s="380"/>
    </row>
    <row r="143" spans="1:4" ht="21.75" customHeight="1">
      <c r="A143" s="380"/>
      <c r="B143" s="380"/>
      <c r="C143" s="380"/>
      <c r="D143" s="380"/>
    </row>
    <row r="144" spans="1:4" ht="21.75" customHeight="1">
      <c r="A144" s="380"/>
      <c r="B144" s="380"/>
      <c r="C144" s="380"/>
      <c r="D144" s="380"/>
    </row>
    <row r="145" spans="1:4" ht="21.75" customHeight="1">
      <c r="A145" s="380"/>
      <c r="B145" s="380"/>
      <c r="C145" s="380"/>
      <c r="D145" s="380"/>
    </row>
    <row r="146" spans="1:4" ht="21.75" customHeight="1">
      <c r="A146" s="380"/>
      <c r="B146" s="380"/>
      <c r="C146" s="380"/>
      <c r="D146" s="380"/>
    </row>
    <row r="147" spans="1:4" ht="21.75" customHeight="1">
      <c r="A147" s="380"/>
      <c r="B147" s="380"/>
      <c r="C147" s="380"/>
      <c r="D147" s="380"/>
    </row>
    <row r="148" spans="1:4" ht="21.75" customHeight="1">
      <c r="A148" s="380"/>
      <c r="B148" s="380"/>
      <c r="C148" s="380"/>
      <c r="D148" s="380"/>
    </row>
    <row r="149" spans="1:4" ht="21.75" customHeight="1">
      <c r="A149" s="380"/>
      <c r="B149" s="380"/>
      <c r="C149" s="380"/>
      <c r="D149" s="380"/>
    </row>
    <row r="150" spans="1:4" ht="21.75" customHeight="1">
      <c r="A150" s="380"/>
      <c r="B150" s="380"/>
      <c r="C150" s="380"/>
      <c r="D150" s="380"/>
    </row>
    <row r="151" spans="1:4" ht="21.75" customHeight="1">
      <c r="A151" s="380"/>
      <c r="B151" s="380"/>
      <c r="C151" s="380"/>
      <c r="D151" s="380"/>
    </row>
    <row r="152" spans="1:4" ht="21.75" customHeight="1">
      <c r="A152" s="380"/>
      <c r="B152" s="380"/>
      <c r="C152" s="380"/>
      <c r="D152" s="380"/>
    </row>
    <row r="153" spans="1:4" ht="21.75" customHeight="1">
      <c r="A153" s="380"/>
      <c r="B153" s="380"/>
      <c r="C153" s="380"/>
      <c r="D153" s="380"/>
    </row>
    <row r="154" spans="1:4" ht="21.75" customHeight="1">
      <c r="A154" s="380"/>
      <c r="B154" s="380"/>
      <c r="C154" s="380"/>
      <c r="D154" s="380"/>
    </row>
    <row r="155" spans="1:4" ht="21.75" customHeight="1">
      <c r="A155" s="380"/>
      <c r="B155" s="380"/>
      <c r="C155" s="380"/>
      <c r="D155" s="380"/>
    </row>
    <row r="156" spans="1:4" ht="21.75" customHeight="1">
      <c r="A156" s="380"/>
      <c r="B156" s="380"/>
      <c r="C156" s="380"/>
      <c r="D156" s="380"/>
    </row>
    <row r="157" spans="1:4" ht="21.75" customHeight="1">
      <c r="A157" s="380"/>
      <c r="B157" s="380"/>
      <c r="C157" s="380"/>
      <c r="D157" s="380"/>
    </row>
    <row r="158" spans="1:4" ht="21.75" customHeight="1">
      <c r="A158" s="380"/>
      <c r="B158" s="380"/>
      <c r="C158" s="380"/>
      <c r="D158" s="380"/>
    </row>
    <row r="159" spans="1:4" ht="21.75" customHeight="1">
      <c r="A159" s="380"/>
      <c r="B159" s="380"/>
      <c r="C159" s="380"/>
      <c r="D159" s="380"/>
    </row>
    <row r="160" spans="1:4" ht="21.75" customHeight="1">
      <c r="A160" s="380"/>
      <c r="B160" s="380"/>
      <c r="C160" s="380"/>
      <c r="D160" s="380"/>
    </row>
    <row r="161" spans="1:4" ht="21.75" customHeight="1">
      <c r="A161" s="380"/>
      <c r="B161" s="380"/>
      <c r="C161" s="380"/>
      <c r="D161" s="380"/>
    </row>
    <row r="162" spans="1:4" ht="21.75" customHeight="1">
      <c r="A162" s="380"/>
      <c r="B162" s="380"/>
      <c r="C162" s="380"/>
      <c r="D162" s="380"/>
    </row>
    <row r="163" spans="1:4" ht="21.75" customHeight="1">
      <c r="A163" s="380"/>
      <c r="B163" s="380"/>
      <c r="C163" s="380"/>
      <c r="D163" s="380"/>
    </row>
    <row r="164" spans="1:4" ht="21.75" customHeight="1">
      <c r="A164" s="380"/>
      <c r="B164" s="380"/>
      <c r="C164" s="380"/>
      <c r="D164" s="380"/>
    </row>
    <row r="165" spans="1:4" ht="21.75" customHeight="1">
      <c r="A165" s="380"/>
      <c r="B165" s="380"/>
      <c r="C165" s="380"/>
      <c r="D165" s="380"/>
    </row>
    <row r="166" spans="1:4" ht="21.75" customHeight="1">
      <c r="A166" s="380"/>
      <c r="B166" s="380"/>
      <c r="C166" s="380"/>
      <c r="D166" s="380"/>
    </row>
    <row r="167" spans="1:4" ht="21.75" customHeight="1">
      <c r="A167" s="380"/>
      <c r="B167" s="380"/>
      <c r="C167" s="380"/>
      <c r="D167" s="380"/>
    </row>
    <row r="168" spans="1:4" ht="21.75" customHeight="1">
      <c r="A168" s="380"/>
      <c r="B168" s="380"/>
      <c r="C168" s="380"/>
      <c r="D168" s="380"/>
    </row>
    <row r="169" spans="1:4" ht="21.75" customHeight="1">
      <c r="A169" s="380"/>
      <c r="B169" s="380"/>
      <c r="C169" s="380"/>
      <c r="D169" s="380"/>
    </row>
    <row r="170" spans="1:4" ht="21.75" customHeight="1">
      <c r="A170" s="380"/>
      <c r="B170" s="380"/>
      <c r="C170" s="380"/>
      <c r="D170" s="380"/>
    </row>
    <row r="171" spans="1:4" ht="21.75" customHeight="1">
      <c r="A171" s="380"/>
      <c r="B171" s="380"/>
      <c r="C171" s="380"/>
      <c r="D171" s="380"/>
    </row>
    <row r="172" spans="1:4" ht="21.75" customHeight="1">
      <c r="A172" s="380"/>
      <c r="B172" s="380"/>
      <c r="C172" s="380"/>
      <c r="D172" s="380"/>
    </row>
    <row r="173" spans="1:4" ht="21.75" customHeight="1">
      <c r="A173" s="380"/>
      <c r="B173" s="380"/>
      <c r="C173" s="380"/>
      <c r="D173" s="380"/>
    </row>
    <row r="174" spans="1:4" ht="21.75" customHeight="1">
      <c r="A174" s="380"/>
      <c r="B174" s="380"/>
      <c r="C174" s="380"/>
      <c r="D174" s="380"/>
    </row>
    <row r="175" spans="1:4" ht="21.75" customHeight="1">
      <c r="A175" s="380"/>
      <c r="B175" s="380"/>
      <c r="C175" s="380"/>
      <c r="D175" s="380"/>
    </row>
    <row r="176" spans="1:4" ht="21.75" customHeight="1">
      <c r="A176" s="380"/>
      <c r="B176" s="380"/>
      <c r="C176" s="380"/>
      <c r="D176" s="380"/>
    </row>
    <row r="177" spans="1:4" ht="21.75" customHeight="1">
      <c r="A177" s="380"/>
      <c r="B177" s="380"/>
      <c r="C177" s="380"/>
      <c r="D177" s="380"/>
    </row>
    <row r="178" spans="1:4" ht="21.75" customHeight="1">
      <c r="A178" s="380"/>
      <c r="B178" s="380"/>
      <c r="C178" s="380"/>
      <c r="D178" s="380"/>
    </row>
    <row r="179" spans="1:4" ht="21.75" customHeight="1">
      <c r="A179" s="380"/>
      <c r="B179" s="380"/>
      <c r="C179" s="380"/>
      <c r="D179" s="380"/>
    </row>
    <row r="180" spans="1:4" ht="21.75" customHeight="1">
      <c r="A180" s="380"/>
      <c r="B180" s="380"/>
      <c r="C180" s="380"/>
      <c r="D180" s="380"/>
    </row>
    <row r="181" spans="1:4" ht="21.75" customHeight="1">
      <c r="A181" s="380"/>
      <c r="B181" s="380"/>
      <c r="C181" s="380"/>
      <c r="D181" s="380"/>
    </row>
    <row r="182" spans="1:4" ht="21.75" customHeight="1">
      <c r="A182" s="380"/>
      <c r="B182" s="380"/>
      <c r="C182" s="380"/>
      <c r="D182" s="380"/>
    </row>
    <row r="183" spans="1:4" ht="21.75" customHeight="1">
      <c r="A183" s="380"/>
      <c r="B183" s="380"/>
      <c r="C183" s="380"/>
      <c r="D183" s="380"/>
    </row>
    <row r="184" spans="1:4" ht="21.75" customHeight="1">
      <c r="A184" s="380"/>
      <c r="B184" s="380"/>
      <c r="C184" s="380"/>
      <c r="D184" s="380"/>
    </row>
    <row r="185" spans="1:4" ht="21.75" customHeight="1">
      <c r="A185" s="380"/>
      <c r="B185" s="380"/>
      <c r="C185" s="380"/>
      <c r="D185" s="380"/>
    </row>
    <row r="186" spans="1:4" ht="21.75" customHeight="1">
      <c r="A186" s="380"/>
      <c r="B186" s="380"/>
      <c r="C186" s="380"/>
      <c r="D186" s="380"/>
    </row>
    <row r="187" spans="1:4" ht="21.75" customHeight="1">
      <c r="A187" s="380"/>
      <c r="B187" s="380"/>
      <c r="C187" s="380"/>
      <c r="D187" s="380"/>
    </row>
    <row r="188" spans="1:4" ht="21.75" customHeight="1">
      <c r="A188" s="380"/>
      <c r="B188" s="380"/>
      <c r="C188" s="380"/>
      <c r="D188" s="380"/>
    </row>
    <row r="189" spans="1:4" ht="21.75" customHeight="1">
      <c r="A189" s="380"/>
      <c r="B189" s="380"/>
      <c r="C189" s="380"/>
      <c r="D189" s="380"/>
    </row>
    <row r="190" spans="1:4" ht="21.75" customHeight="1">
      <c r="A190" s="380"/>
      <c r="B190" s="380"/>
      <c r="C190" s="380"/>
      <c r="D190" s="380"/>
    </row>
    <row r="191" spans="1:4" ht="21.75" customHeight="1">
      <c r="A191" s="380"/>
      <c r="B191" s="380"/>
      <c r="C191" s="380"/>
      <c r="D191" s="380"/>
    </row>
    <row r="192" spans="1:4" ht="21.75" customHeight="1">
      <c r="A192" s="380"/>
      <c r="B192" s="380"/>
      <c r="C192" s="380"/>
      <c r="D192" s="380"/>
    </row>
    <row r="193" spans="1:4" ht="21.75" customHeight="1">
      <c r="A193" s="380"/>
      <c r="B193" s="380"/>
      <c r="C193" s="380"/>
      <c r="D193" s="380"/>
    </row>
    <row r="194" spans="1:4" ht="21.75" customHeight="1">
      <c r="A194" s="380"/>
      <c r="B194" s="380"/>
      <c r="C194" s="380"/>
      <c r="D194" s="380"/>
    </row>
    <row r="195" spans="1:4" ht="21.75" customHeight="1">
      <c r="A195" s="380"/>
      <c r="B195" s="380"/>
      <c r="C195" s="380"/>
      <c r="D195" s="380"/>
    </row>
    <row r="196" spans="1:4" ht="21.75" customHeight="1">
      <c r="A196" s="380"/>
      <c r="B196" s="380"/>
      <c r="C196" s="380"/>
      <c r="D196" s="380"/>
    </row>
    <row r="197" spans="1:4" ht="21.75" customHeight="1">
      <c r="A197" s="380"/>
      <c r="B197" s="380"/>
      <c r="C197" s="380"/>
      <c r="D197" s="380"/>
    </row>
    <row r="198" spans="1:4" ht="21.75" customHeight="1">
      <c r="A198" s="380"/>
      <c r="B198" s="380"/>
      <c r="C198" s="380"/>
      <c r="D198" s="380"/>
    </row>
    <row r="199" spans="1:4" ht="21.75" customHeight="1">
      <c r="A199" s="380"/>
      <c r="B199" s="380"/>
      <c r="C199" s="380"/>
      <c r="D199" s="380"/>
    </row>
    <row r="200" spans="1:4" ht="21.75" customHeight="1">
      <c r="A200" s="380"/>
      <c r="B200" s="380"/>
      <c r="C200" s="380"/>
      <c r="D200" s="380"/>
    </row>
    <row r="201" spans="1:4" ht="21.75" customHeight="1">
      <c r="A201" s="380"/>
      <c r="B201" s="380"/>
      <c r="C201" s="380"/>
      <c r="D201" s="380"/>
    </row>
    <row r="202" spans="1:4" ht="21.75" customHeight="1">
      <c r="A202" s="380"/>
      <c r="B202" s="380"/>
      <c r="C202" s="380"/>
      <c r="D202" s="380"/>
    </row>
    <row r="203" spans="1:4" ht="21.75" customHeight="1">
      <c r="A203" s="380"/>
      <c r="B203" s="380"/>
      <c r="C203" s="380"/>
      <c r="D203" s="380"/>
    </row>
    <row r="204" spans="1:4" ht="21.75" customHeight="1">
      <c r="A204" s="380"/>
      <c r="B204" s="380"/>
      <c r="C204" s="380"/>
      <c r="D204" s="380"/>
    </row>
    <row r="205" spans="1:4" ht="21.75" customHeight="1">
      <c r="A205" s="380"/>
      <c r="B205" s="380"/>
      <c r="C205" s="380"/>
      <c r="D205" s="380"/>
    </row>
    <row r="206" spans="1:4" ht="12.75">
      <c r="A206" s="380"/>
      <c r="B206" s="380"/>
      <c r="C206" s="380"/>
      <c r="D206" s="380"/>
    </row>
    <row r="207" spans="1:4" ht="12.75">
      <c r="A207" s="380"/>
      <c r="B207" s="380"/>
      <c r="C207" s="380"/>
      <c r="D207" s="380"/>
    </row>
    <row r="208" spans="1:4" ht="12.75">
      <c r="A208" s="380"/>
      <c r="B208" s="380"/>
      <c r="C208" s="380"/>
      <c r="D208" s="380"/>
    </row>
    <row r="209" spans="1:4" ht="12.75">
      <c r="A209" s="380"/>
      <c r="B209" s="380"/>
      <c r="C209" s="380"/>
      <c r="D209" s="380"/>
    </row>
    <row r="210" spans="1:4" ht="12.75">
      <c r="A210" s="380"/>
      <c r="B210" s="380"/>
      <c r="C210" s="380"/>
      <c r="D210" s="380"/>
    </row>
    <row r="211" spans="1:4" ht="12.75">
      <c r="A211" s="380"/>
      <c r="B211" s="380"/>
      <c r="C211" s="380"/>
      <c r="D211" s="380"/>
    </row>
    <row r="212" spans="1:4" ht="12.75">
      <c r="A212" s="380"/>
      <c r="B212" s="380"/>
      <c r="C212" s="380"/>
      <c r="D212" s="380"/>
    </row>
  </sheetData>
  <mergeCells count="385">
    <mergeCell ref="W97:AA97"/>
    <mergeCell ref="AB97:AF97"/>
    <mergeCell ref="AG97:AK97"/>
    <mergeCell ref="W20:AA20"/>
    <mergeCell ref="AB20:AF20"/>
    <mergeCell ref="AG20:AK20"/>
    <mergeCell ref="AB75:AF75"/>
    <mergeCell ref="AG75:AK75"/>
    <mergeCell ref="AG90:AK90"/>
    <mergeCell ref="W74:AA74"/>
    <mergeCell ref="A32:T32"/>
    <mergeCell ref="W32:AA32"/>
    <mergeCell ref="AB32:AF32"/>
    <mergeCell ref="AG32:AK32"/>
    <mergeCell ref="A27:T27"/>
    <mergeCell ref="W27:AA27"/>
    <mergeCell ref="AB27:AF27"/>
    <mergeCell ref="AG83:AK83"/>
    <mergeCell ref="A75:T75"/>
    <mergeCell ref="W75:AA75"/>
    <mergeCell ref="A80:T80"/>
    <mergeCell ref="W80:AA80"/>
    <mergeCell ref="AB80:AF80"/>
    <mergeCell ref="AG80:AK80"/>
    <mergeCell ref="AB84:AF84"/>
    <mergeCell ref="A83:T83"/>
    <mergeCell ref="W83:AA83"/>
    <mergeCell ref="AB83:AF83"/>
    <mergeCell ref="A90:T90"/>
    <mergeCell ref="A82:T82"/>
    <mergeCell ref="A84:T84"/>
    <mergeCell ref="W84:AA84"/>
    <mergeCell ref="W82:AA82"/>
    <mergeCell ref="A73:T73"/>
    <mergeCell ref="W73:AA73"/>
    <mergeCell ref="AB73:AF73"/>
    <mergeCell ref="AG73:AK73"/>
    <mergeCell ref="A72:T72"/>
    <mergeCell ref="A43:T43"/>
    <mergeCell ref="AG76:AK76"/>
    <mergeCell ref="W77:AA77"/>
    <mergeCell ref="AB77:AF77"/>
    <mergeCell ref="AB74:AF74"/>
    <mergeCell ref="AG74:AK74"/>
    <mergeCell ref="AG77:AK77"/>
    <mergeCell ref="A74:T74"/>
    <mergeCell ref="W72:AA72"/>
    <mergeCell ref="AG82:AK82"/>
    <mergeCell ref="A81:T81"/>
    <mergeCell ref="A48:T48"/>
    <mergeCell ref="W81:AA81"/>
    <mergeCell ref="AB81:AF81"/>
    <mergeCell ref="AG81:AK81"/>
    <mergeCell ref="AB79:AF79"/>
    <mergeCell ref="AG79:AK79"/>
    <mergeCell ref="AB76:AF76"/>
    <mergeCell ref="A51:T51"/>
    <mergeCell ref="A100:T100"/>
    <mergeCell ref="A78:T78"/>
    <mergeCell ref="A95:T95"/>
    <mergeCell ref="A79:T79"/>
    <mergeCell ref="A86:T86"/>
    <mergeCell ref="A88:T88"/>
    <mergeCell ref="A91:T91"/>
    <mergeCell ref="A89:T89"/>
    <mergeCell ref="A85:T85"/>
    <mergeCell ref="A94:T94"/>
    <mergeCell ref="A102:T102"/>
    <mergeCell ref="A103:T103"/>
    <mergeCell ref="A109:T109"/>
    <mergeCell ref="A104:T104"/>
    <mergeCell ref="A105:T105"/>
    <mergeCell ref="A106:T106"/>
    <mergeCell ref="A107:T107"/>
    <mergeCell ref="A16:T16"/>
    <mergeCell ref="A18:T18"/>
    <mergeCell ref="A108:T108"/>
    <mergeCell ref="A30:T30"/>
    <mergeCell ref="A22:T22"/>
    <mergeCell ref="A71:T71"/>
    <mergeCell ref="A98:T98"/>
    <mergeCell ref="A24:T24"/>
    <mergeCell ref="A31:T31"/>
    <mergeCell ref="A101:T101"/>
    <mergeCell ref="A38:T38"/>
    <mergeCell ref="A47:T47"/>
    <mergeCell ref="A40:T40"/>
    <mergeCell ref="A44:T44"/>
    <mergeCell ref="A45:T45"/>
    <mergeCell ref="A46:T46"/>
    <mergeCell ref="A41:T41"/>
    <mergeCell ref="A42:T42"/>
    <mergeCell ref="A17:T17"/>
    <mergeCell ref="A53:T53"/>
    <mergeCell ref="A36:T36"/>
    <mergeCell ref="A99:T99"/>
    <mergeCell ref="A19:T19"/>
    <mergeCell ref="A23:T23"/>
    <mergeCell ref="A25:T25"/>
    <mergeCell ref="A29:T29"/>
    <mergeCell ref="A70:T70"/>
    <mergeCell ref="A28:T28"/>
    <mergeCell ref="A2:AK2"/>
    <mergeCell ref="A3:AK3"/>
    <mergeCell ref="A12:T12"/>
    <mergeCell ref="W15:AA15"/>
    <mergeCell ref="A15:T15"/>
    <mergeCell ref="AG12:AK13"/>
    <mergeCell ref="Z6:AK6"/>
    <mergeCell ref="W16:AA16"/>
    <mergeCell ref="AB16:AF16"/>
    <mergeCell ref="AG16:AK16"/>
    <mergeCell ref="AB15:AF15"/>
    <mergeCell ref="AG15:AK15"/>
    <mergeCell ref="W18:AA18"/>
    <mergeCell ref="AB18:AF18"/>
    <mergeCell ref="AG18:AK18"/>
    <mergeCell ref="W19:AA19"/>
    <mergeCell ref="AB19:AF19"/>
    <mergeCell ref="AG19:AK19"/>
    <mergeCell ref="AB22:AF22"/>
    <mergeCell ref="AG22:AK22"/>
    <mergeCell ref="W23:AA23"/>
    <mergeCell ref="AB23:AF23"/>
    <mergeCell ref="AG23:AK23"/>
    <mergeCell ref="W30:AA30"/>
    <mergeCell ref="AB30:AF30"/>
    <mergeCell ref="AG30:AK30"/>
    <mergeCell ref="W24:AA24"/>
    <mergeCell ref="AB24:AF24"/>
    <mergeCell ref="AG24:AK24"/>
    <mergeCell ref="W25:AA25"/>
    <mergeCell ref="AB25:AF25"/>
    <mergeCell ref="AG25:AK25"/>
    <mergeCell ref="AG27:AK27"/>
    <mergeCell ref="W31:AA31"/>
    <mergeCell ref="AB31:AF31"/>
    <mergeCell ref="AG31:AK31"/>
    <mergeCell ref="W34:AA34"/>
    <mergeCell ref="AB34:AF34"/>
    <mergeCell ref="AG34:AK34"/>
    <mergeCell ref="W35:AA35"/>
    <mergeCell ref="AB35:AF35"/>
    <mergeCell ref="AG35:AK35"/>
    <mergeCell ref="W36:AA36"/>
    <mergeCell ref="AB36:AF36"/>
    <mergeCell ref="AG36:AK36"/>
    <mergeCell ref="W17:AA17"/>
    <mergeCell ref="AB17:AF17"/>
    <mergeCell ref="AG17:AK17"/>
    <mergeCell ref="W29:AA29"/>
    <mergeCell ref="AB29:AF29"/>
    <mergeCell ref="AG29:AK29"/>
    <mergeCell ref="W28:AA28"/>
    <mergeCell ref="AB28:AF28"/>
    <mergeCell ref="AG28:AK28"/>
    <mergeCell ref="W22:AA22"/>
    <mergeCell ref="W50:AA50"/>
    <mergeCell ref="AB50:AF50"/>
    <mergeCell ref="AG50:AK50"/>
    <mergeCell ref="W53:AA53"/>
    <mergeCell ref="AB53:AF53"/>
    <mergeCell ref="AG53:AK53"/>
    <mergeCell ref="W51:AA51"/>
    <mergeCell ref="AB51:AF51"/>
    <mergeCell ref="AG51:AK51"/>
    <mergeCell ref="W52:AA52"/>
    <mergeCell ref="AG78:AK78"/>
    <mergeCell ref="W71:AA71"/>
    <mergeCell ref="AB71:AF71"/>
    <mergeCell ref="AG71:AK71"/>
    <mergeCell ref="W76:AA76"/>
    <mergeCell ref="AB72:AF72"/>
    <mergeCell ref="AG72:AK72"/>
    <mergeCell ref="W95:AA95"/>
    <mergeCell ref="AB95:AF95"/>
    <mergeCell ref="AG95:AK95"/>
    <mergeCell ref="AG84:AK84"/>
    <mergeCell ref="AG89:AK89"/>
    <mergeCell ref="AG91:AK91"/>
    <mergeCell ref="W90:AA90"/>
    <mergeCell ref="AB90:AF90"/>
    <mergeCell ref="W86:AA86"/>
    <mergeCell ref="AB86:AF86"/>
    <mergeCell ref="W98:AA98"/>
    <mergeCell ref="AB98:AF98"/>
    <mergeCell ref="AG98:AK98"/>
    <mergeCell ref="W103:AA103"/>
    <mergeCell ref="AB103:AF103"/>
    <mergeCell ref="AG103:AK103"/>
    <mergeCell ref="AB101:AF101"/>
    <mergeCell ref="AG101:AK101"/>
    <mergeCell ref="W102:AA102"/>
    <mergeCell ref="AB102:AF102"/>
    <mergeCell ref="W109:AA109"/>
    <mergeCell ref="AB109:AF109"/>
    <mergeCell ref="AG109:AK109"/>
    <mergeCell ref="W99:AA99"/>
    <mergeCell ref="AB99:AF99"/>
    <mergeCell ref="AG99:AK99"/>
    <mergeCell ref="W100:AA100"/>
    <mergeCell ref="AB100:AF100"/>
    <mergeCell ref="AG100:AK100"/>
    <mergeCell ref="W101:AA101"/>
    <mergeCell ref="AG102:AK102"/>
    <mergeCell ref="W104:AA104"/>
    <mergeCell ref="AB104:AF104"/>
    <mergeCell ref="AG104:AK104"/>
    <mergeCell ref="W105:AA105"/>
    <mergeCell ref="AB105:AF105"/>
    <mergeCell ref="AG105:AK105"/>
    <mergeCell ref="W106:AA106"/>
    <mergeCell ref="AB106:AF106"/>
    <mergeCell ref="AG106:AK106"/>
    <mergeCell ref="W107:AA107"/>
    <mergeCell ref="AB107:AF107"/>
    <mergeCell ref="AG107:AK107"/>
    <mergeCell ref="W108:AA108"/>
    <mergeCell ref="AB108:AF108"/>
    <mergeCell ref="AG108:AK108"/>
    <mergeCell ref="W38:AA38"/>
    <mergeCell ref="AB38:AF38"/>
    <mergeCell ref="AG38:AK38"/>
    <mergeCell ref="A26:T26"/>
    <mergeCell ref="W26:AA26"/>
    <mergeCell ref="AB26:AF26"/>
    <mergeCell ref="AG26:AK26"/>
    <mergeCell ref="W37:AA37"/>
    <mergeCell ref="AB37:AF37"/>
    <mergeCell ref="AG37:AK37"/>
    <mergeCell ref="AB40:AF40"/>
    <mergeCell ref="AG40:AK40"/>
    <mergeCell ref="W94:AA94"/>
    <mergeCell ref="AB94:AF94"/>
    <mergeCell ref="AG94:AK94"/>
    <mergeCell ref="W87:AA87"/>
    <mergeCell ref="AB87:AF87"/>
    <mergeCell ref="AG87:AK87"/>
    <mergeCell ref="W79:AA79"/>
    <mergeCell ref="W70:AA70"/>
    <mergeCell ref="AB46:AF46"/>
    <mergeCell ref="AG46:AK46"/>
    <mergeCell ref="W41:AA41"/>
    <mergeCell ref="AB41:AF41"/>
    <mergeCell ref="AG41:AK41"/>
    <mergeCell ref="W44:AA44"/>
    <mergeCell ref="AB44:AF44"/>
    <mergeCell ref="AG44:AK44"/>
    <mergeCell ref="W42:AA42"/>
    <mergeCell ref="AB42:AF42"/>
    <mergeCell ref="AG85:AK85"/>
    <mergeCell ref="AB82:AF82"/>
    <mergeCell ref="AG47:AK47"/>
    <mergeCell ref="W48:AA48"/>
    <mergeCell ref="AB48:AF48"/>
    <mergeCell ref="AG48:AK48"/>
    <mergeCell ref="AB70:AF70"/>
    <mergeCell ref="AG70:AK70"/>
    <mergeCell ref="W78:AA78"/>
    <mergeCell ref="AB78:AF78"/>
    <mergeCell ref="W91:AA91"/>
    <mergeCell ref="AB91:AF91"/>
    <mergeCell ref="W89:AA89"/>
    <mergeCell ref="W85:AA85"/>
    <mergeCell ref="AB85:AF85"/>
    <mergeCell ref="AB89:AF89"/>
    <mergeCell ref="W93:AA93"/>
    <mergeCell ref="AB93:AF93"/>
    <mergeCell ref="AG93:AK93"/>
    <mergeCell ref="AG86:AK86"/>
    <mergeCell ref="W92:AA92"/>
    <mergeCell ref="AB92:AF92"/>
    <mergeCell ref="AG92:AK92"/>
    <mergeCell ref="W88:AA88"/>
    <mergeCell ref="AB88:AF88"/>
    <mergeCell ref="AG88:AK88"/>
    <mergeCell ref="AB52:AF52"/>
    <mergeCell ref="AG52:AK52"/>
    <mergeCell ref="A54:T54"/>
    <mergeCell ref="W54:AA54"/>
    <mergeCell ref="AB54:AF54"/>
    <mergeCell ref="AG54:AK54"/>
    <mergeCell ref="A52:T52"/>
    <mergeCell ref="W55:AA55"/>
    <mergeCell ref="AB55:AF55"/>
    <mergeCell ref="AG55:AK55"/>
    <mergeCell ref="W56:AA56"/>
    <mergeCell ref="AB56:AF56"/>
    <mergeCell ref="AG56:AK56"/>
    <mergeCell ref="AG57:AK57"/>
    <mergeCell ref="W58:AA58"/>
    <mergeCell ref="AB58:AF58"/>
    <mergeCell ref="AG58:AK58"/>
    <mergeCell ref="AG59:AK59"/>
    <mergeCell ref="W60:AA60"/>
    <mergeCell ref="AB60:AF60"/>
    <mergeCell ref="AG60:AK60"/>
    <mergeCell ref="AG61:AK61"/>
    <mergeCell ref="W62:AA62"/>
    <mergeCell ref="AB62:AF62"/>
    <mergeCell ref="AG62:AK62"/>
    <mergeCell ref="AG63:AK63"/>
    <mergeCell ref="W64:AA64"/>
    <mergeCell ref="AB64:AF64"/>
    <mergeCell ref="AG64:AK64"/>
    <mergeCell ref="W63:AA63"/>
    <mergeCell ref="AB63:AF63"/>
    <mergeCell ref="W69:AA69"/>
    <mergeCell ref="AG67:AK67"/>
    <mergeCell ref="AG68:AK68"/>
    <mergeCell ref="W65:AA65"/>
    <mergeCell ref="AB65:AF65"/>
    <mergeCell ref="AG65:AK65"/>
    <mergeCell ref="W66:AA66"/>
    <mergeCell ref="AB66:AF66"/>
    <mergeCell ref="AG66:AK66"/>
    <mergeCell ref="AG69:AK69"/>
    <mergeCell ref="A55:T55"/>
    <mergeCell ref="A57:T57"/>
    <mergeCell ref="A58:T58"/>
    <mergeCell ref="A59:T59"/>
    <mergeCell ref="A60:T60"/>
    <mergeCell ref="A56:T56"/>
    <mergeCell ref="W67:AA67"/>
    <mergeCell ref="AB67:AF67"/>
    <mergeCell ref="W61:AA61"/>
    <mergeCell ref="AB61:AF61"/>
    <mergeCell ref="W59:AA59"/>
    <mergeCell ref="AB59:AF59"/>
    <mergeCell ref="W57:AA57"/>
    <mergeCell ref="AB57:AF57"/>
    <mergeCell ref="AG96:AK96"/>
    <mergeCell ref="A97:T97"/>
    <mergeCell ref="A69:T69"/>
    <mergeCell ref="A61:T61"/>
    <mergeCell ref="A96:T96"/>
    <mergeCell ref="W96:AA96"/>
    <mergeCell ref="A66:T66"/>
    <mergeCell ref="A67:T67"/>
    <mergeCell ref="A68:T68"/>
    <mergeCell ref="AB96:AF96"/>
    <mergeCell ref="AG49:AK49"/>
    <mergeCell ref="AB49:AF49"/>
    <mergeCell ref="W49:AA49"/>
    <mergeCell ref="A39:T39"/>
    <mergeCell ref="W47:AA47"/>
    <mergeCell ref="AB47:AF47"/>
    <mergeCell ref="W45:AA45"/>
    <mergeCell ref="AB45:AF45"/>
    <mergeCell ref="AG45:AK45"/>
    <mergeCell ref="W46:AA46"/>
    <mergeCell ref="A93:T93"/>
    <mergeCell ref="A92:T92"/>
    <mergeCell ref="W39:AA39"/>
    <mergeCell ref="AB39:AF39"/>
    <mergeCell ref="A49:T49"/>
    <mergeCell ref="AB69:AF69"/>
    <mergeCell ref="W68:AA68"/>
    <mergeCell ref="AB68:AF68"/>
    <mergeCell ref="A62:T62"/>
    <mergeCell ref="A63:T63"/>
    <mergeCell ref="A20:T20"/>
    <mergeCell ref="A76:T76"/>
    <mergeCell ref="A77:T77"/>
    <mergeCell ref="A87:T87"/>
    <mergeCell ref="A64:T64"/>
    <mergeCell ref="A65:T65"/>
    <mergeCell ref="A34:T34"/>
    <mergeCell ref="A35:T35"/>
    <mergeCell ref="A37:T37"/>
    <mergeCell ref="A50:T50"/>
    <mergeCell ref="A21:T21"/>
    <mergeCell ref="W21:AA21"/>
    <mergeCell ref="AB21:AF21"/>
    <mergeCell ref="AG21:AK21"/>
    <mergeCell ref="AB43:AF43"/>
    <mergeCell ref="AG43:AK43"/>
    <mergeCell ref="A33:T33"/>
    <mergeCell ref="W33:AA33"/>
    <mergeCell ref="AB33:AF33"/>
    <mergeCell ref="AG33:AK33"/>
    <mergeCell ref="AG39:AK39"/>
    <mergeCell ref="AG42:AK42"/>
    <mergeCell ref="W43:AA43"/>
    <mergeCell ref="W40:AA40"/>
  </mergeCells>
  <printOptions horizontalCentered="1"/>
  <pageMargins left="0.3937007874015748" right="0.1968503937007874" top="0.5905511811023623" bottom="0.3937007874015748" header="0.5118110236220472" footer="0.5118110236220472"/>
  <pageSetup fitToHeight="0" fitToWidth="1" horizontalDpi="360" verticalDpi="36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58"/>
  <sheetViews>
    <sheetView zoomScaleSheetLayoutView="100" workbookViewId="0" topLeftCell="A10">
      <selection activeCell="V28" sqref="V28:Z28"/>
    </sheetView>
  </sheetViews>
  <sheetFormatPr defaultColWidth="9.140625" defaultRowHeight="12.75"/>
  <cols>
    <col min="1" max="12" width="3.28125" style="227" customWidth="1"/>
    <col min="13" max="13" width="3.421875" style="227" customWidth="1"/>
    <col min="14" max="19" width="3.28125" style="227" customWidth="1"/>
    <col min="20" max="20" width="2.28125" style="227" customWidth="1"/>
    <col min="21" max="36" width="3.28125" style="227" customWidth="1"/>
    <col min="37" max="37" width="2.7109375" style="227" customWidth="1"/>
    <col min="38" max="16384" width="9.140625" style="227" customWidth="1"/>
  </cols>
  <sheetData>
    <row r="1" spans="35:36" ht="17.25" customHeight="1" thickBot="1">
      <c r="AI1" s="228">
        <v>0</v>
      </c>
      <c r="AJ1" s="229">
        <v>1</v>
      </c>
    </row>
    <row r="2" spans="35:36" ht="12.75">
      <c r="AI2" s="230" t="s">
        <v>1473</v>
      </c>
      <c r="AJ2" s="231"/>
    </row>
    <row r="3" spans="1:36" ht="15.75">
      <c r="A3" s="232" t="s">
        <v>1684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</row>
    <row r="4" spans="1:36" ht="15.75">
      <c r="A4" s="232" t="s">
        <v>1475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</row>
    <row r="6" spans="25:36" ht="12.75">
      <c r="Y6" s="233" t="s">
        <v>1476</v>
      </c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</row>
    <row r="7" spans="28:36" ht="12.75">
      <c r="AB7" s="234" t="s">
        <v>1477</v>
      </c>
      <c r="AC7" s="234"/>
      <c r="AD7" s="234"/>
      <c r="AE7" s="234"/>
      <c r="AF7" s="234"/>
      <c r="AG7" s="234"/>
      <c r="AH7" s="234"/>
      <c r="AI7" s="234"/>
      <c r="AJ7" s="234"/>
    </row>
    <row r="8" ht="13.5" thickBot="1"/>
    <row r="9" spans="1:36" ht="15.75" customHeight="1" thickBot="1">
      <c r="A9" s="235">
        <v>5</v>
      </c>
      <c r="B9" s="236">
        <v>1</v>
      </c>
      <c r="C9" s="236">
        <v>3</v>
      </c>
      <c r="D9" s="236">
        <v>0</v>
      </c>
      <c r="E9" s="236">
        <v>0</v>
      </c>
      <c r="F9" s="237">
        <v>9</v>
      </c>
      <c r="H9" s="235">
        <v>1</v>
      </c>
      <c r="I9" s="236">
        <v>2</v>
      </c>
      <c r="J9" s="236">
        <v>5</v>
      </c>
      <c r="K9" s="237">
        <v>4</v>
      </c>
      <c r="M9" s="235">
        <v>0</v>
      </c>
      <c r="N9" s="237">
        <v>1</v>
      </c>
      <c r="O9" s="238"/>
      <c r="P9" s="235">
        <v>2</v>
      </c>
      <c r="Q9" s="236">
        <v>8</v>
      </c>
      <c r="R9" s="236">
        <v>0</v>
      </c>
      <c r="S9" s="237">
        <v>0</v>
      </c>
      <c r="U9" s="239">
        <v>8</v>
      </c>
      <c r="V9" s="240">
        <v>4</v>
      </c>
      <c r="W9" s="236">
        <v>1</v>
      </c>
      <c r="X9" s="236">
        <v>1</v>
      </c>
      <c r="Y9" s="236">
        <v>0</v>
      </c>
      <c r="Z9" s="237">
        <v>5</v>
      </c>
      <c r="AB9" s="228">
        <v>0</v>
      </c>
      <c r="AC9" s="229">
        <v>5</v>
      </c>
      <c r="AE9" s="241">
        <v>2</v>
      </c>
      <c r="AF9" s="242">
        <v>0</v>
      </c>
      <c r="AG9" s="242">
        <v>0</v>
      </c>
      <c r="AH9" s="243">
        <v>9</v>
      </c>
      <c r="AJ9" s="244">
        <v>3</v>
      </c>
    </row>
    <row r="10" spans="1:36" ht="25.5" customHeight="1">
      <c r="A10" s="245" t="s">
        <v>1450</v>
      </c>
      <c r="B10" s="245"/>
      <c r="C10" s="245"/>
      <c r="D10" s="245"/>
      <c r="E10" s="245"/>
      <c r="F10" s="245"/>
      <c r="G10" s="246"/>
      <c r="H10" s="245" t="s">
        <v>1451</v>
      </c>
      <c r="I10" s="245"/>
      <c r="J10" s="245"/>
      <c r="K10" s="245"/>
      <c r="L10" s="246"/>
      <c r="M10" s="247" t="s">
        <v>1478</v>
      </c>
      <c r="N10" s="247"/>
      <c r="O10" s="246"/>
      <c r="P10" s="247" t="s">
        <v>1685</v>
      </c>
      <c r="Q10" s="247"/>
      <c r="R10" s="247"/>
      <c r="S10" s="247"/>
      <c r="T10" s="246"/>
      <c r="U10" s="245" t="s">
        <v>1454</v>
      </c>
      <c r="V10" s="245"/>
      <c r="W10" s="245"/>
      <c r="X10" s="245"/>
      <c r="Y10" s="245"/>
      <c r="Z10" s="245"/>
      <c r="AB10" s="245" t="s">
        <v>1480</v>
      </c>
      <c r="AC10" s="245"/>
      <c r="AE10" s="245" t="s">
        <v>1481</v>
      </c>
      <c r="AF10" s="245"/>
      <c r="AG10" s="245"/>
      <c r="AH10" s="245"/>
      <c r="AJ10" s="245" t="s">
        <v>1482</v>
      </c>
    </row>
    <row r="11" spans="1:36" ht="12.75">
      <c r="A11" s="245"/>
      <c r="B11" s="245"/>
      <c r="C11" s="245"/>
      <c r="D11" s="245"/>
      <c r="E11" s="245"/>
      <c r="F11" s="245"/>
      <c r="G11" s="246"/>
      <c r="H11" s="245"/>
      <c r="I11" s="245"/>
      <c r="J11" s="245"/>
      <c r="K11" s="245"/>
      <c r="L11" s="246"/>
      <c r="M11" s="247"/>
      <c r="N11" s="245"/>
      <c r="O11" s="245"/>
      <c r="P11" s="246"/>
      <c r="Q11" s="247"/>
      <c r="R11" s="247"/>
      <c r="S11" s="247"/>
      <c r="T11" s="247"/>
      <c r="V11" s="245"/>
      <c r="W11" s="245"/>
      <c r="X11" s="245"/>
      <c r="Y11" s="245"/>
      <c r="Z11" s="245"/>
      <c r="AB11" s="245"/>
      <c r="AC11" s="245"/>
      <c r="AE11" s="245"/>
      <c r="AF11" s="245"/>
      <c r="AG11" s="245"/>
      <c r="AH11" s="245"/>
      <c r="AJ11" s="245"/>
    </row>
    <row r="12" ht="12.75">
      <c r="AG12" s="248" t="s">
        <v>1483</v>
      </c>
    </row>
    <row r="13" spans="1:36" ht="38.25" customHeight="1">
      <c r="A13" s="249" t="s">
        <v>1484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1"/>
      <c r="T13" s="252" t="s">
        <v>1485</v>
      </c>
      <c r="U13" s="252"/>
      <c r="V13" s="253" t="s">
        <v>1486</v>
      </c>
      <c r="W13" s="254"/>
      <c r="X13" s="254"/>
      <c r="Y13" s="254"/>
      <c r="Z13" s="255"/>
      <c r="AA13" s="253" t="s">
        <v>1487</v>
      </c>
      <c r="AB13" s="254"/>
      <c r="AC13" s="254"/>
      <c r="AD13" s="254"/>
      <c r="AE13" s="255"/>
      <c r="AF13" s="249" t="s">
        <v>1488</v>
      </c>
      <c r="AG13" s="250"/>
      <c r="AH13" s="250"/>
      <c r="AI13" s="250"/>
      <c r="AJ13" s="251"/>
    </row>
    <row r="14" spans="1:36" ht="12.75">
      <c r="A14" s="256"/>
      <c r="B14" s="231"/>
      <c r="C14" s="231"/>
      <c r="D14" s="231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1"/>
      <c r="S14" s="257"/>
      <c r="T14" s="258"/>
      <c r="U14" s="258"/>
      <c r="V14" s="253" t="s">
        <v>1489</v>
      </c>
      <c r="W14" s="254"/>
      <c r="X14" s="254"/>
      <c r="Y14" s="254"/>
      <c r="Z14" s="254"/>
      <c r="AA14" s="253"/>
      <c r="AB14" s="254"/>
      <c r="AC14" s="254"/>
      <c r="AD14" s="254"/>
      <c r="AE14" s="255"/>
      <c r="AF14" s="259"/>
      <c r="AG14" s="260"/>
      <c r="AH14" s="260"/>
      <c r="AI14" s="260"/>
      <c r="AJ14" s="261"/>
    </row>
    <row r="15" spans="1:36" ht="12.75">
      <c r="A15" s="262">
        <v>1</v>
      </c>
      <c r="B15" s="263"/>
      <c r="C15" s="263"/>
      <c r="D15" s="263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3"/>
      <c r="S15" s="263"/>
      <c r="T15" s="264">
        <v>2</v>
      </c>
      <c r="U15" s="264"/>
      <c r="V15" s="265">
        <v>3</v>
      </c>
      <c r="W15" s="264"/>
      <c r="X15" s="264"/>
      <c r="Y15" s="264"/>
      <c r="Z15" s="264"/>
      <c r="AA15" s="265">
        <v>4</v>
      </c>
      <c r="AB15" s="264"/>
      <c r="AC15" s="264"/>
      <c r="AD15" s="264"/>
      <c r="AE15" s="264"/>
      <c r="AF15" s="265">
        <v>5</v>
      </c>
      <c r="AG15" s="264"/>
      <c r="AH15" s="264"/>
      <c r="AI15" s="264"/>
      <c r="AJ15" s="263"/>
    </row>
    <row r="16" spans="1:36" ht="19.5" customHeight="1">
      <c r="A16" s="266" t="s">
        <v>1686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8"/>
      <c r="T16" s="269" t="s">
        <v>1491</v>
      </c>
      <c r="U16" s="263"/>
      <c r="V16" s="270">
        <v>1038249</v>
      </c>
      <c r="W16" s="271"/>
      <c r="X16" s="271"/>
      <c r="Y16" s="271"/>
      <c r="Z16" s="272"/>
      <c r="AA16" s="273"/>
      <c r="AB16" s="274"/>
      <c r="AC16" s="274"/>
      <c r="AD16" s="274"/>
      <c r="AE16" s="275"/>
      <c r="AF16" s="273"/>
      <c r="AG16" s="274"/>
      <c r="AH16" s="274"/>
      <c r="AI16" s="274"/>
      <c r="AJ16" s="275"/>
    </row>
    <row r="17" spans="1:36" ht="19.5" customHeight="1">
      <c r="A17" s="266" t="s">
        <v>1687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8"/>
      <c r="T17" s="269" t="s">
        <v>1493</v>
      </c>
      <c r="U17" s="263"/>
      <c r="V17" s="270"/>
      <c r="W17" s="271"/>
      <c r="X17" s="271"/>
      <c r="Y17" s="271"/>
      <c r="Z17" s="272"/>
      <c r="AA17" s="273"/>
      <c r="AB17" s="274"/>
      <c r="AC17" s="274"/>
      <c r="AD17" s="274"/>
      <c r="AE17" s="275"/>
      <c r="AF17" s="273"/>
      <c r="AG17" s="274"/>
      <c r="AH17" s="274"/>
      <c r="AI17" s="274"/>
      <c r="AJ17" s="275"/>
    </row>
    <row r="18" spans="1:36" ht="19.5" customHeight="1">
      <c r="A18" s="266" t="s">
        <v>1688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8"/>
      <c r="T18" s="269" t="s">
        <v>1495</v>
      </c>
      <c r="U18" s="263"/>
      <c r="V18" s="270"/>
      <c r="W18" s="271"/>
      <c r="X18" s="271"/>
      <c r="Y18" s="271"/>
      <c r="Z18" s="272"/>
      <c r="AA18" s="273"/>
      <c r="AB18" s="274"/>
      <c r="AC18" s="274"/>
      <c r="AD18" s="274"/>
      <c r="AE18" s="275"/>
      <c r="AF18" s="273"/>
      <c r="AG18" s="274"/>
      <c r="AH18" s="274"/>
      <c r="AI18" s="274"/>
      <c r="AJ18" s="275"/>
    </row>
    <row r="19" spans="1:36" ht="19.5" customHeight="1">
      <c r="A19" s="266" t="s">
        <v>1689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8"/>
      <c r="T19" s="269" t="s">
        <v>1497</v>
      </c>
      <c r="U19" s="263"/>
      <c r="V19" s="270"/>
      <c r="W19" s="271"/>
      <c r="X19" s="271"/>
      <c r="Y19" s="271"/>
      <c r="Z19" s="272"/>
      <c r="AA19" s="273"/>
      <c r="AB19" s="274"/>
      <c r="AC19" s="274"/>
      <c r="AD19" s="274"/>
      <c r="AE19" s="275"/>
      <c r="AF19" s="273"/>
      <c r="AG19" s="274"/>
      <c r="AH19" s="274"/>
      <c r="AI19" s="274"/>
      <c r="AJ19" s="275"/>
    </row>
    <row r="20" spans="1:36" s="238" customFormat="1" ht="19.5" customHeight="1">
      <c r="A20" s="266" t="s">
        <v>1690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8"/>
      <c r="T20" s="269" t="s">
        <v>1499</v>
      </c>
      <c r="U20" s="263"/>
      <c r="V20" s="270">
        <v>207651</v>
      </c>
      <c r="W20" s="271"/>
      <c r="X20" s="271"/>
      <c r="Y20" s="271"/>
      <c r="Z20" s="272"/>
      <c r="AA20" s="273"/>
      <c r="AB20" s="274"/>
      <c r="AC20" s="274"/>
      <c r="AD20" s="274"/>
      <c r="AE20" s="275"/>
      <c r="AF20" s="273"/>
      <c r="AG20" s="274"/>
      <c r="AH20" s="274"/>
      <c r="AI20" s="274"/>
      <c r="AJ20" s="275"/>
    </row>
    <row r="21" spans="1:36" ht="19.5" customHeight="1">
      <c r="A21" s="276" t="s">
        <v>1691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8"/>
      <c r="T21" s="269" t="s">
        <v>1501</v>
      </c>
      <c r="U21" s="263"/>
      <c r="V21" s="279">
        <f>SUM(V16:Z20)</f>
        <v>1245900</v>
      </c>
      <c r="W21" s="280"/>
      <c r="X21" s="280"/>
      <c r="Y21" s="280"/>
      <c r="Z21" s="281"/>
      <c r="AA21" s="282"/>
      <c r="AB21" s="283"/>
      <c r="AC21" s="283"/>
      <c r="AD21" s="283"/>
      <c r="AE21" s="284"/>
      <c r="AF21" s="282"/>
      <c r="AG21" s="283"/>
      <c r="AH21" s="283"/>
      <c r="AI21" s="283"/>
      <c r="AJ21" s="284"/>
    </row>
    <row r="22" spans="1:36" ht="19.5" customHeight="1">
      <c r="A22" s="266" t="s">
        <v>1692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8"/>
      <c r="T22" s="269" t="s">
        <v>1503</v>
      </c>
      <c r="U22" s="263"/>
      <c r="V22" s="270">
        <v>30000</v>
      </c>
      <c r="W22" s="271"/>
      <c r="X22" s="271"/>
      <c r="Y22" s="271"/>
      <c r="Z22" s="272"/>
      <c r="AA22" s="273"/>
      <c r="AB22" s="274"/>
      <c r="AC22" s="274"/>
      <c r="AD22" s="274"/>
      <c r="AE22" s="275"/>
      <c r="AF22" s="273"/>
      <c r="AG22" s="274"/>
      <c r="AH22" s="274"/>
      <c r="AI22" s="274"/>
      <c r="AJ22" s="275"/>
    </row>
    <row r="23" spans="1:36" ht="19.5" customHeight="1">
      <c r="A23" s="266" t="s">
        <v>1693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8"/>
      <c r="T23" s="269" t="s">
        <v>1505</v>
      </c>
      <c r="U23" s="263"/>
      <c r="V23" s="270">
        <v>4981714</v>
      </c>
      <c r="W23" s="271"/>
      <c r="X23" s="271"/>
      <c r="Y23" s="271"/>
      <c r="Z23" s="272"/>
      <c r="AA23" s="273"/>
      <c r="AB23" s="274"/>
      <c r="AC23" s="274"/>
      <c r="AD23" s="274"/>
      <c r="AE23" s="275"/>
      <c r="AF23" s="273"/>
      <c r="AG23" s="274"/>
      <c r="AH23" s="274"/>
      <c r="AI23" s="274"/>
      <c r="AJ23" s="275"/>
    </row>
    <row r="24" spans="1:36" ht="19.5" customHeight="1">
      <c r="A24" s="266" t="s">
        <v>1694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8"/>
      <c r="T24" s="269" t="s">
        <v>1507</v>
      </c>
      <c r="U24" s="263"/>
      <c r="V24" s="270"/>
      <c r="W24" s="271"/>
      <c r="X24" s="271"/>
      <c r="Y24" s="271"/>
      <c r="Z24" s="272"/>
      <c r="AA24" s="273"/>
      <c r="AB24" s="274"/>
      <c r="AC24" s="274"/>
      <c r="AD24" s="274"/>
      <c r="AE24" s="275"/>
      <c r="AF24" s="273"/>
      <c r="AG24" s="274"/>
      <c r="AH24" s="274"/>
      <c r="AI24" s="274"/>
      <c r="AJ24" s="275"/>
    </row>
    <row r="25" spans="1:36" s="238" customFormat="1" ht="19.5" customHeight="1">
      <c r="A25" s="266" t="s">
        <v>1695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8"/>
      <c r="T25" s="269" t="s">
        <v>1509</v>
      </c>
      <c r="U25" s="263"/>
      <c r="V25" s="270">
        <v>119940</v>
      </c>
      <c r="W25" s="271"/>
      <c r="X25" s="271"/>
      <c r="Y25" s="271"/>
      <c r="Z25" s="272"/>
      <c r="AA25" s="273"/>
      <c r="AB25" s="274"/>
      <c r="AC25" s="274"/>
      <c r="AD25" s="274"/>
      <c r="AE25" s="275"/>
      <c r="AF25" s="273"/>
      <c r="AG25" s="274"/>
      <c r="AH25" s="274"/>
      <c r="AI25" s="274"/>
      <c r="AJ25" s="275"/>
    </row>
    <row r="26" spans="1:36" ht="19.5" customHeight="1">
      <c r="A26" s="266" t="s">
        <v>1696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8"/>
      <c r="T26" s="269" t="s">
        <v>1511</v>
      </c>
      <c r="U26" s="263"/>
      <c r="V26" s="270"/>
      <c r="W26" s="271"/>
      <c r="X26" s="271"/>
      <c r="Y26" s="271"/>
      <c r="Z26" s="272"/>
      <c r="AA26" s="273"/>
      <c r="AB26" s="274"/>
      <c r="AC26" s="274"/>
      <c r="AD26" s="274"/>
      <c r="AE26" s="275"/>
      <c r="AF26" s="273"/>
      <c r="AG26" s="274"/>
      <c r="AH26" s="274"/>
      <c r="AI26" s="274"/>
      <c r="AJ26" s="275"/>
    </row>
    <row r="27" spans="1:36" ht="19.5" customHeight="1">
      <c r="A27" s="266" t="s">
        <v>1697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8"/>
      <c r="T27" s="269" t="s">
        <v>1513</v>
      </c>
      <c r="U27" s="263"/>
      <c r="V27" s="270"/>
      <c r="W27" s="271"/>
      <c r="X27" s="271"/>
      <c r="Y27" s="271"/>
      <c r="Z27" s="272"/>
      <c r="AA27" s="273"/>
      <c r="AB27" s="274"/>
      <c r="AC27" s="274"/>
      <c r="AD27" s="274"/>
      <c r="AE27" s="275"/>
      <c r="AF27" s="273"/>
      <c r="AG27" s="274"/>
      <c r="AH27" s="274"/>
      <c r="AI27" s="274"/>
      <c r="AJ27" s="275"/>
    </row>
    <row r="28" spans="1:36" ht="19.5" customHeight="1">
      <c r="A28" s="276" t="s">
        <v>1698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8"/>
      <c r="T28" s="269" t="s">
        <v>1515</v>
      </c>
      <c r="U28" s="263"/>
      <c r="V28" s="279">
        <f>SUM(V22:Z27)</f>
        <v>5131654</v>
      </c>
      <c r="W28" s="280"/>
      <c r="X28" s="280"/>
      <c r="Y28" s="280"/>
      <c r="Z28" s="281"/>
      <c r="AA28" s="282"/>
      <c r="AB28" s="283"/>
      <c r="AC28" s="283"/>
      <c r="AD28" s="283"/>
      <c r="AE28" s="284"/>
      <c r="AF28" s="282"/>
      <c r="AG28" s="283"/>
      <c r="AH28" s="283"/>
      <c r="AI28" s="283"/>
      <c r="AJ28" s="284"/>
    </row>
    <row r="29" spans="1:36" ht="19.5" customHeight="1">
      <c r="A29" s="266" t="s">
        <v>1692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8"/>
      <c r="T29" s="269" t="s">
        <v>1517</v>
      </c>
      <c r="U29" s="263"/>
      <c r="V29" s="270"/>
      <c r="W29" s="271"/>
      <c r="X29" s="271"/>
      <c r="Y29" s="271"/>
      <c r="Z29" s="272"/>
      <c r="AA29" s="273"/>
      <c r="AB29" s="274"/>
      <c r="AC29" s="274"/>
      <c r="AD29" s="274"/>
      <c r="AE29" s="275"/>
      <c r="AF29" s="273"/>
      <c r="AG29" s="274"/>
      <c r="AH29" s="274"/>
      <c r="AI29" s="274"/>
      <c r="AJ29" s="275"/>
    </row>
    <row r="30" spans="1:36" ht="19.5" customHeight="1">
      <c r="A30" s="266" t="s">
        <v>1699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8"/>
      <c r="T30" s="269" t="s">
        <v>1519</v>
      </c>
      <c r="U30" s="263"/>
      <c r="V30" s="270"/>
      <c r="W30" s="271"/>
      <c r="X30" s="271"/>
      <c r="Y30" s="271"/>
      <c r="Z30" s="272"/>
      <c r="AA30" s="273"/>
      <c r="AB30" s="274"/>
      <c r="AC30" s="274"/>
      <c r="AD30" s="274"/>
      <c r="AE30" s="275"/>
      <c r="AF30" s="273"/>
      <c r="AG30" s="274"/>
      <c r="AH30" s="274"/>
      <c r="AI30" s="274"/>
      <c r="AJ30" s="275"/>
    </row>
    <row r="31" spans="1:36" ht="19.5" customHeight="1">
      <c r="A31" s="266" t="s">
        <v>1700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8"/>
      <c r="T31" s="269" t="s">
        <v>1521</v>
      </c>
      <c r="U31" s="263"/>
      <c r="V31" s="270"/>
      <c r="W31" s="271"/>
      <c r="X31" s="271"/>
      <c r="Y31" s="271"/>
      <c r="Z31" s="272"/>
      <c r="AA31" s="273"/>
      <c r="AB31" s="274"/>
      <c r="AC31" s="274"/>
      <c r="AD31" s="274"/>
      <c r="AE31" s="275"/>
      <c r="AF31" s="273"/>
      <c r="AG31" s="274"/>
      <c r="AH31" s="274"/>
      <c r="AI31" s="274"/>
      <c r="AJ31" s="275"/>
    </row>
    <row r="32" spans="1:36" s="238" customFormat="1" ht="19.5" customHeight="1">
      <c r="A32" s="266" t="s">
        <v>1695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8"/>
      <c r="T32" s="269" t="s">
        <v>1581</v>
      </c>
      <c r="U32" s="263"/>
      <c r="V32" s="270"/>
      <c r="W32" s="271"/>
      <c r="X32" s="271"/>
      <c r="Y32" s="271"/>
      <c r="Z32" s="272"/>
      <c r="AA32" s="273"/>
      <c r="AB32" s="274"/>
      <c r="AC32" s="274"/>
      <c r="AD32" s="274"/>
      <c r="AE32" s="275"/>
      <c r="AF32" s="273"/>
      <c r="AG32" s="274"/>
      <c r="AH32" s="274"/>
      <c r="AI32" s="274"/>
      <c r="AJ32" s="275"/>
    </row>
    <row r="33" spans="1:36" s="238" customFormat="1" ht="19.5" customHeight="1">
      <c r="A33" s="266" t="s">
        <v>1701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8"/>
      <c r="T33" s="269" t="s">
        <v>1583</v>
      </c>
      <c r="U33" s="263"/>
      <c r="V33" s="270"/>
      <c r="W33" s="271"/>
      <c r="X33" s="271"/>
      <c r="Y33" s="271"/>
      <c r="Z33" s="272"/>
      <c r="AA33" s="273"/>
      <c r="AB33" s="274"/>
      <c r="AC33" s="274"/>
      <c r="AD33" s="274"/>
      <c r="AE33" s="275"/>
      <c r="AF33" s="273"/>
      <c r="AG33" s="274"/>
      <c r="AH33" s="274"/>
      <c r="AI33" s="274"/>
      <c r="AJ33" s="275"/>
    </row>
    <row r="34" spans="1:36" ht="19.5" customHeight="1">
      <c r="A34" s="266" t="s">
        <v>1702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8"/>
      <c r="T34" s="269" t="s">
        <v>1585</v>
      </c>
      <c r="U34" s="263"/>
      <c r="V34" s="270"/>
      <c r="W34" s="271"/>
      <c r="X34" s="271"/>
      <c r="Y34" s="271"/>
      <c r="Z34" s="272"/>
      <c r="AA34" s="273"/>
      <c r="AB34" s="274"/>
      <c r="AC34" s="274"/>
      <c r="AD34" s="274"/>
      <c r="AE34" s="275"/>
      <c r="AF34" s="273"/>
      <c r="AG34" s="274"/>
      <c r="AH34" s="274"/>
      <c r="AI34" s="274"/>
      <c r="AJ34" s="275"/>
    </row>
    <row r="35" spans="1:36" ht="19.5" customHeight="1">
      <c r="A35" s="266" t="s">
        <v>1703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8"/>
      <c r="T35" s="269" t="s">
        <v>1587</v>
      </c>
      <c r="U35" s="263"/>
      <c r="V35" s="270"/>
      <c r="W35" s="271"/>
      <c r="X35" s="271"/>
      <c r="Y35" s="271"/>
      <c r="Z35" s="272"/>
      <c r="AA35" s="273"/>
      <c r="AB35" s="274"/>
      <c r="AC35" s="274"/>
      <c r="AD35" s="274"/>
      <c r="AE35" s="275"/>
      <c r="AF35" s="273"/>
      <c r="AG35" s="274"/>
      <c r="AH35" s="274"/>
      <c r="AI35" s="274"/>
      <c r="AJ35" s="275"/>
    </row>
    <row r="36" spans="1:36" ht="19.5" customHeight="1">
      <c r="A36" s="276" t="s">
        <v>1704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8"/>
      <c r="T36" s="269" t="s">
        <v>1589</v>
      </c>
      <c r="U36" s="263"/>
      <c r="V36" s="279">
        <f>SUM(V29:Z35)</f>
        <v>0</v>
      </c>
      <c r="W36" s="280"/>
      <c r="X36" s="280"/>
      <c r="Y36" s="280"/>
      <c r="Z36" s="281"/>
      <c r="AA36" s="282"/>
      <c r="AB36" s="283"/>
      <c r="AC36" s="283"/>
      <c r="AD36" s="283"/>
      <c r="AE36" s="284"/>
      <c r="AF36" s="282"/>
      <c r="AG36" s="283"/>
      <c r="AH36" s="283"/>
      <c r="AI36" s="283"/>
      <c r="AJ36" s="284"/>
    </row>
    <row r="37" spans="1:36" ht="19.5" customHeight="1">
      <c r="A37" s="266" t="s">
        <v>1705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8"/>
      <c r="T37" s="269" t="s">
        <v>1591</v>
      </c>
      <c r="U37" s="263"/>
      <c r="V37" s="270"/>
      <c r="W37" s="271"/>
      <c r="X37" s="271"/>
      <c r="Y37" s="271"/>
      <c r="Z37" s="272"/>
      <c r="AA37" s="273"/>
      <c r="AB37" s="274"/>
      <c r="AC37" s="274"/>
      <c r="AD37" s="274"/>
      <c r="AE37" s="275"/>
      <c r="AF37" s="273"/>
      <c r="AG37" s="274"/>
      <c r="AH37" s="274"/>
      <c r="AI37" s="274"/>
      <c r="AJ37" s="275"/>
    </row>
    <row r="38" spans="1:36" ht="19.5" customHeight="1">
      <c r="A38" s="276" t="s">
        <v>1706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8"/>
      <c r="T38" s="269" t="s">
        <v>1594</v>
      </c>
      <c r="U38" s="263"/>
      <c r="V38" s="279">
        <f>SUM(V37)</f>
        <v>0</v>
      </c>
      <c r="W38" s="280"/>
      <c r="X38" s="280"/>
      <c r="Y38" s="280"/>
      <c r="Z38" s="281"/>
      <c r="AA38" s="282"/>
      <c r="AB38" s="283"/>
      <c r="AC38" s="283"/>
      <c r="AD38" s="283"/>
      <c r="AE38" s="284"/>
      <c r="AF38" s="282"/>
      <c r="AG38" s="283"/>
      <c r="AH38" s="283"/>
      <c r="AI38" s="283"/>
      <c r="AJ38" s="284"/>
    </row>
    <row r="39" spans="1:36" ht="19.5" customHeight="1">
      <c r="A39" s="266" t="s">
        <v>1707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8"/>
      <c r="T39" s="269" t="s">
        <v>1596</v>
      </c>
      <c r="U39" s="263"/>
      <c r="V39" s="270"/>
      <c r="W39" s="271"/>
      <c r="X39" s="271"/>
      <c r="Y39" s="271"/>
      <c r="Z39" s="272"/>
      <c r="AA39" s="273"/>
      <c r="AB39" s="274"/>
      <c r="AC39" s="274"/>
      <c r="AD39" s="274"/>
      <c r="AE39" s="275"/>
      <c r="AF39" s="273"/>
      <c r="AG39" s="274"/>
      <c r="AH39" s="274"/>
      <c r="AI39" s="274"/>
      <c r="AJ39" s="275"/>
    </row>
    <row r="40" spans="1:36" ht="19.5" customHeight="1">
      <c r="A40" s="276" t="s">
        <v>1708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8"/>
      <c r="T40" s="269" t="s">
        <v>1598</v>
      </c>
      <c r="U40" s="263"/>
      <c r="V40" s="279">
        <f>SUM(V39)</f>
        <v>0</v>
      </c>
      <c r="W40" s="280"/>
      <c r="X40" s="280"/>
      <c r="Y40" s="280"/>
      <c r="Z40" s="281"/>
      <c r="AA40" s="282"/>
      <c r="AB40" s="283"/>
      <c r="AC40" s="283"/>
      <c r="AD40" s="283"/>
      <c r="AE40" s="284"/>
      <c r="AF40" s="282"/>
      <c r="AG40" s="283"/>
      <c r="AH40" s="283"/>
      <c r="AI40" s="283"/>
      <c r="AJ40" s="284"/>
    </row>
    <row r="41" spans="1:36" ht="19.5" customHeight="1">
      <c r="A41" s="276" t="s">
        <v>1709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8"/>
      <c r="T41" s="269" t="s">
        <v>1600</v>
      </c>
      <c r="U41" s="263"/>
      <c r="V41" s="270"/>
      <c r="W41" s="271"/>
      <c r="X41" s="271"/>
      <c r="Y41" s="271"/>
      <c r="Z41" s="272"/>
      <c r="AA41" s="273"/>
      <c r="AB41" s="274"/>
      <c r="AC41" s="274"/>
      <c r="AD41" s="274"/>
      <c r="AE41" s="275"/>
      <c r="AF41" s="273"/>
      <c r="AG41" s="274"/>
      <c r="AH41" s="274"/>
      <c r="AI41" s="274"/>
      <c r="AJ41" s="275"/>
    </row>
    <row r="42" spans="1:36" ht="19.5" customHeight="1">
      <c r="A42" s="266" t="s">
        <v>1710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8"/>
      <c r="T42" s="269" t="s">
        <v>1602</v>
      </c>
      <c r="U42" s="263"/>
      <c r="V42" s="270">
        <v>1026319</v>
      </c>
      <c r="W42" s="271"/>
      <c r="X42" s="271"/>
      <c r="Y42" s="271"/>
      <c r="Z42" s="272"/>
      <c r="AA42" s="273"/>
      <c r="AB42" s="274"/>
      <c r="AC42" s="274"/>
      <c r="AD42" s="274"/>
      <c r="AE42" s="275"/>
      <c r="AF42" s="273"/>
      <c r="AG42" s="274"/>
      <c r="AH42" s="274"/>
      <c r="AI42" s="274"/>
      <c r="AJ42" s="275"/>
    </row>
    <row r="43" spans="1:36" ht="19.5" customHeight="1">
      <c r="A43" s="266" t="s">
        <v>1711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8"/>
      <c r="T43" s="269" t="s">
        <v>1604</v>
      </c>
      <c r="U43" s="263"/>
      <c r="V43" s="270"/>
      <c r="W43" s="271"/>
      <c r="X43" s="271"/>
      <c r="Y43" s="271"/>
      <c r="Z43" s="272"/>
      <c r="AA43" s="273"/>
      <c r="AB43" s="274"/>
      <c r="AC43" s="274"/>
      <c r="AD43" s="274"/>
      <c r="AE43" s="275"/>
      <c r="AF43" s="273"/>
      <c r="AG43" s="274"/>
      <c r="AH43" s="274"/>
      <c r="AI43" s="274"/>
      <c r="AJ43" s="275"/>
    </row>
    <row r="44" spans="1:36" ht="19.5" customHeight="1">
      <c r="A44" s="266" t="s">
        <v>1712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8"/>
      <c r="T44" s="269" t="s">
        <v>1606</v>
      </c>
      <c r="U44" s="263"/>
      <c r="V44" s="270"/>
      <c r="W44" s="271"/>
      <c r="X44" s="271"/>
      <c r="Y44" s="271"/>
      <c r="Z44" s="272"/>
      <c r="AA44" s="273"/>
      <c r="AB44" s="274"/>
      <c r="AC44" s="274"/>
      <c r="AD44" s="274"/>
      <c r="AE44" s="275"/>
      <c r="AF44" s="273"/>
      <c r="AG44" s="274"/>
      <c r="AH44" s="274"/>
      <c r="AI44" s="274"/>
      <c r="AJ44" s="275"/>
    </row>
    <row r="45" spans="1:36" ht="19.5" customHeight="1">
      <c r="A45" s="266" t="s">
        <v>1713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8"/>
      <c r="T45" s="269" t="s">
        <v>1608</v>
      </c>
      <c r="U45" s="263"/>
      <c r="V45" s="270"/>
      <c r="W45" s="271"/>
      <c r="X45" s="271"/>
      <c r="Y45" s="271"/>
      <c r="Z45" s="272"/>
      <c r="AA45" s="273"/>
      <c r="AB45" s="274"/>
      <c r="AC45" s="274"/>
      <c r="AD45" s="274"/>
      <c r="AE45" s="275"/>
      <c r="AF45" s="273"/>
      <c r="AG45" s="274"/>
      <c r="AH45" s="274"/>
      <c r="AI45" s="274"/>
      <c r="AJ45" s="275"/>
    </row>
    <row r="46" spans="1:36" s="238" customFormat="1" ht="19.5" customHeight="1">
      <c r="A46" s="266" t="s">
        <v>1714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6"/>
      <c r="T46" s="269" t="s">
        <v>1610</v>
      </c>
      <c r="U46" s="263"/>
      <c r="V46" s="270"/>
      <c r="W46" s="271"/>
      <c r="X46" s="271"/>
      <c r="Y46" s="271"/>
      <c r="Z46" s="272"/>
      <c r="AA46" s="273"/>
      <c r="AB46" s="274"/>
      <c r="AC46" s="274"/>
      <c r="AD46" s="274"/>
      <c r="AE46" s="275"/>
      <c r="AF46" s="273"/>
      <c r="AG46" s="274"/>
      <c r="AH46" s="274"/>
      <c r="AI46" s="274"/>
      <c r="AJ46" s="275"/>
    </row>
    <row r="47" spans="1:36" ht="19.5" customHeight="1">
      <c r="A47" s="276" t="s">
        <v>1715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8"/>
      <c r="T47" s="269" t="s">
        <v>1612</v>
      </c>
      <c r="U47" s="263"/>
      <c r="V47" s="279">
        <f>SUM(V42:Z46)</f>
        <v>1026319</v>
      </c>
      <c r="W47" s="280"/>
      <c r="X47" s="280"/>
      <c r="Y47" s="280"/>
      <c r="Z47" s="281"/>
      <c r="AA47" s="282"/>
      <c r="AB47" s="283"/>
      <c r="AC47" s="283"/>
      <c r="AD47" s="283"/>
      <c r="AE47" s="284"/>
      <c r="AF47" s="282"/>
      <c r="AG47" s="283"/>
      <c r="AH47" s="283"/>
      <c r="AI47" s="283"/>
      <c r="AJ47" s="284"/>
    </row>
    <row r="48" spans="1:36" s="238" customFormat="1" ht="19.5" customHeight="1">
      <c r="A48" s="276" t="s">
        <v>1716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8"/>
      <c r="T48" s="269" t="s">
        <v>1614</v>
      </c>
      <c r="U48" s="263"/>
      <c r="V48" s="287">
        <f>SUM(V28+V36+V38+V40+V41+V47)</f>
        <v>6157973</v>
      </c>
      <c r="W48" s="288"/>
      <c r="X48" s="288"/>
      <c r="Y48" s="288"/>
      <c r="Z48" s="289"/>
      <c r="AA48" s="282"/>
      <c r="AB48" s="283"/>
      <c r="AC48" s="283"/>
      <c r="AD48" s="283"/>
      <c r="AE48" s="284"/>
      <c r="AF48" s="282"/>
      <c r="AG48" s="283"/>
      <c r="AH48" s="283"/>
      <c r="AI48" s="283"/>
      <c r="AJ48" s="284"/>
    </row>
    <row r="49" spans="1:36" ht="19.5" customHeight="1">
      <c r="A49" s="266" t="s">
        <v>1717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6"/>
      <c r="T49" s="269" t="s">
        <v>1616</v>
      </c>
      <c r="U49" s="263"/>
      <c r="V49" s="270"/>
      <c r="W49" s="271"/>
      <c r="X49" s="271"/>
      <c r="Y49" s="271"/>
      <c r="Z49" s="272"/>
      <c r="AA49" s="273"/>
      <c r="AB49" s="274"/>
      <c r="AC49" s="274"/>
      <c r="AD49" s="274"/>
      <c r="AE49" s="275"/>
      <c r="AF49" s="273"/>
      <c r="AG49" s="274"/>
      <c r="AH49" s="274"/>
      <c r="AI49" s="274"/>
      <c r="AJ49" s="275"/>
    </row>
    <row r="50" spans="1:36" ht="19.5" customHeight="1">
      <c r="A50" s="266" t="s">
        <v>1718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6"/>
      <c r="T50" s="269" t="s">
        <v>1618</v>
      </c>
      <c r="U50" s="263"/>
      <c r="V50" s="270"/>
      <c r="W50" s="271"/>
      <c r="X50" s="271"/>
      <c r="Y50" s="271"/>
      <c r="Z50" s="272"/>
      <c r="AA50" s="273"/>
      <c r="AB50" s="274"/>
      <c r="AC50" s="274"/>
      <c r="AD50" s="274"/>
      <c r="AE50" s="275"/>
      <c r="AF50" s="273"/>
      <c r="AG50" s="274"/>
      <c r="AH50" s="274"/>
      <c r="AI50" s="274"/>
      <c r="AJ50" s="275"/>
    </row>
    <row r="51" spans="1:36" ht="19.5" customHeight="1">
      <c r="A51" s="266" t="s">
        <v>1719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6"/>
      <c r="T51" s="269" t="s">
        <v>1620</v>
      </c>
      <c r="U51" s="263"/>
      <c r="V51" s="270"/>
      <c r="W51" s="271"/>
      <c r="X51" s="271"/>
      <c r="Y51" s="271"/>
      <c r="Z51" s="272"/>
      <c r="AA51" s="273"/>
      <c r="AB51" s="274"/>
      <c r="AC51" s="274"/>
      <c r="AD51" s="274"/>
      <c r="AE51" s="275"/>
      <c r="AF51" s="273"/>
      <c r="AG51" s="274"/>
      <c r="AH51" s="274"/>
      <c r="AI51" s="274"/>
      <c r="AJ51" s="275"/>
    </row>
    <row r="52" spans="1:36" ht="19.5" customHeight="1">
      <c r="A52" s="266" t="s">
        <v>1720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6"/>
      <c r="T52" s="269" t="s">
        <v>1622</v>
      </c>
      <c r="U52" s="263"/>
      <c r="V52" s="270"/>
      <c r="W52" s="271"/>
      <c r="X52" s="271"/>
      <c r="Y52" s="271"/>
      <c r="Z52" s="272"/>
      <c r="AA52" s="273"/>
      <c r="AB52" s="274"/>
      <c r="AC52" s="274"/>
      <c r="AD52" s="274"/>
      <c r="AE52" s="275"/>
      <c r="AF52" s="273"/>
      <c r="AG52" s="274"/>
      <c r="AH52" s="274"/>
      <c r="AI52" s="274"/>
      <c r="AJ52" s="275"/>
    </row>
    <row r="53" spans="1:36" ht="19.5" customHeight="1">
      <c r="A53" s="276" t="s">
        <v>1721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8"/>
      <c r="T53" s="269" t="s">
        <v>1624</v>
      </c>
      <c r="U53" s="263"/>
      <c r="V53" s="290">
        <f>SUM(V49:Z52)</f>
        <v>0</v>
      </c>
      <c r="W53" s="291"/>
      <c r="X53" s="291"/>
      <c r="Y53" s="291"/>
      <c r="Z53" s="292"/>
      <c r="AA53" s="282"/>
      <c r="AB53" s="283"/>
      <c r="AC53" s="283"/>
      <c r="AD53" s="283"/>
      <c r="AE53" s="284"/>
      <c r="AF53" s="282"/>
      <c r="AG53" s="283"/>
      <c r="AH53" s="283"/>
      <c r="AI53" s="283"/>
      <c r="AJ53" s="284"/>
    </row>
    <row r="54" spans="1:36" s="238" customFormat="1" ht="19.5" customHeight="1">
      <c r="A54" s="276" t="s">
        <v>1722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8"/>
      <c r="T54" s="269" t="s">
        <v>1626</v>
      </c>
      <c r="U54" s="263"/>
      <c r="V54" s="287">
        <f>SUM(V48+V53)</f>
        <v>6157973</v>
      </c>
      <c r="W54" s="288"/>
      <c r="X54" s="288"/>
      <c r="Y54" s="288"/>
      <c r="Z54" s="289"/>
      <c r="AA54" s="282"/>
      <c r="AB54" s="283"/>
      <c r="AC54" s="283"/>
      <c r="AD54" s="283"/>
      <c r="AE54" s="284"/>
      <c r="AF54" s="282"/>
      <c r="AG54" s="283"/>
      <c r="AH54" s="283"/>
      <c r="AI54" s="283"/>
      <c r="AJ54" s="284"/>
    </row>
    <row r="55" spans="1:20" ht="21.75" customHeight="1">
      <c r="A55" s="293"/>
      <c r="B55" s="293"/>
      <c r="C55" s="293"/>
      <c r="D55" s="293"/>
      <c r="T55" s="294"/>
    </row>
    <row r="56" spans="1:4" ht="21.75" customHeight="1">
      <c r="A56" s="293"/>
      <c r="B56" s="293"/>
      <c r="C56" s="293"/>
      <c r="D56" s="293"/>
    </row>
    <row r="57" spans="1:4" ht="21.75" customHeight="1">
      <c r="A57" s="293"/>
      <c r="B57" s="293"/>
      <c r="C57" s="293"/>
      <c r="D57" s="293"/>
    </row>
    <row r="58" spans="1:4" ht="21.75" customHeight="1">
      <c r="A58" s="293"/>
      <c r="B58" s="293"/>
      <c r="C58" s="293"/>
      <c r="D58" s="293"/>
    </row>
    <row r="59" spans="1:4" ht="21.75" customHeight="1">
      <c r="A59" s="293"/>
      <c r="B59" s="293"/>
      <c r="C59" s="293"/>
      <c r="D59" s="293"/>
    </row>
    <row r="60" spans="1:4" ht="21.75" customHeight="1">
      <c r="A60" s="293"/>
      <c r="B60" s="293"/>
      <c r="C60" s="293"/>
      <c r="D60" s="293"/>
    </row>
    <row r="61" spans="1:4" ht="21.75" customHeight="1">
      <c r="A61" s="293"/>
      <c r="B61" s="293"/>
      <c r="C61" s="293"/>
      <c r="D61" s="293"/>
    </row>
    <row r="62" spans="1:4" ht="21.75" customHeight="1">
      <c r="A62" s="293"/>
      <c r="B62" s="293"/>
      <c r="C62" s="293"/>
      <c r="D62" s="293"/>
    </row>
    <row r="63" spans="1:4" ht="21.75" customHeight="1">
      <c r="A63" s="293"/>
      <c r="B63" s="293"/>
      <c r="C63" s="293"/>
      <c r="D63" s="293"/>
    </row>
    <row r="64" spans="1:4" ht="21.75" customHeight="1">
      <c r="A64" s="293"/>
      <c r="B64" s="293"/>
      <c r="C64" s="293"/>
      <c r="D64" s="293"/>
    </row>
    <row r="65" spans="1:4" ht="21.75" customHeight="1">
      <c r="A65" s="293"/>
      <c r="B65" s="293"/>
      <c r="C65" s="293"/>
      <c r="D65" s="293"/>
    </row>
    <row r="66" spans="1:4" ht="21.75" customHeight="1">
      <c r="A66" s="293"/>
      <c r="B66" s="293"/>
      <c r="C66" s="293"/>
      <c r="D66" s="293"/>
    </row>
    <row r="67" spans="1:4" ht="21.75" customHeight="1">
      <c r="A67" s="293"/>
      <c r="B67" s="293"/>
      <c r="C67" s="293"/>
      <c r="D67" s="293"/>
    </row>
    <row r="68" spans="1:4" ht="21.75" customHeight="1">
      <c r="A68" s="293"/>
      <c r="B68" s="293"/>
      <c r="C68" s="293"/>
      <c r="D68" s="293"/>
    </row>
    <row r="69" spans="1:4" ht="21.75" customHeight="1">
      <c r="A69" s="293"/>
      <c r="B69" s="293"/>
      <c r="C69" s="293"/>
      <c r="D69" s="293"/>
    </row>
    <row r="70" spans="1:4" ht="21.75" customHeight="1">
      <c r="A70" s="293"/>
      <c r="B70" s="293"/>
      <c r="C70" s="293"/>
      <c r="D70" s="293"/>
    </row>
    <row r="71" spans="1:4" ht="21.75" customHeight="1">
      <c r="A71" s="293"/>
      <c r="B71" s="293"/>
      <c r="C71" s="293"/>
      <c r="D71" s="293"/>
    </row>
    <row r="72" spans="1:4" ht="21.75" customHeight="1">
      <c r="A72" s="293"/>
      <c r="B72" s="293"/>
      <c r="C72" s="293"/>
      <c r="D72" s="293"/>
    </row>
    <row r="73" spans="1:4" ht="21.75" customHeight="1">
      <c r="A73" s="293"/>
      <c r="B73" s="293"/>
      <c r="C73" s="293"/>
      <c r="D73" s="293"/>
    </row>
    <row r="74" spans="1:4" ht="21.75" customHeight="1">
      <c r="A74" s="293"/>
      <c r="B74" s="293"/>
      <c r="C74" s="293"/>
      <c r="D74" s="293"/>
    </row>
    <row r="75" spans="1:4" ht="21.75" customHeight="1">
      <c r="A75" s="293"/>
      <c r="B75" s="293"/>
      <c r="C75" s="293"/>
      <c r="D75" s="293"/>
    </row>
    <row r="76" spans="1:4" ht="21.75" customHeight="1">
      <c r="A76" s="293"/>
      <c r="B76" s="293"/>
      <c r="C76" s="293"/>
      <c r="D76" s="293"/>
    </row>
    <row r="77" spans="1:4" ht="21.75" customHeight="1">
      <c r="A77" s="293"/>
      <c r="B77" s="293"/>
      <c r="C77" s="293"/>
      <c r="D77" s="293"/>
    </row>
    <row r="78" spans="1:4" ht="21.75" customHeight="1">
      <c r="A78" s="293"/>
      <c r="B78" s="293"/>
      <c r="C78" s="293"/>
      <c r="D78" s="293"/>
    </row>
    <row r="79" spans="1:4" ht="21.75" customHeight="1">
      <c r="A79" s="293"/>
      <c r="B79" s="293"/>
      <c r="C79" s="293"/>
      <c r="D79" s="293"/>
    </row>
    <row r="80" spans="1:4" ht="21.75" customHeight="1">
      <c r="A80" s="293"/>
      <c r="B80" s="293"/>
      <c r="C80" s="293"/>
      <c r="D80" s="293"/>
    </row>
    <row r="81" spans="1:4" ht="21.75" customHeight="1">
      <c r="A81" s="293"/>
      <c r="B81" s="293"/>
      <c r="C81" s="293"/>
      <c r="D81" s="293"/>
    </row>
    <row r="82" spans="1:4" ht="21.75" customHeight="1">
      <c r="A82" s="293"/>
      <c r="B82" s="293"/>
      <c r="C82" s="293"/>
      <c r="D82" s="293"/>
    </row>
    <row r="83" spans="1:4" ht="21.75" customHeight="1">
      <c r="A83" s="293"/>
      <c r="B83" s="293"/>
      <c r="C83" s="293"/>
      <c r="D83" s="293"/>
    </row>
    <row r="84" spans="1:4" ht="21.75" customHeight="1">
      <c r="A84" s="293"/>
      <c r="B84" s="293"/>
      <c r="C84" s="293"/>
      <c r="D84" s="293"/>
    </row>
    <row r="85" spans="1:4" ht="21.75" customHeight="1">
      <c r="A85" s="293"/>
      <c r="B85" s="293"/>
      <c r="C85" s="293"/>
      <c r="D85" s="293"/>
    </row>
    <row r="86" spans="1:4" ht="21.75" customHeight="1">
      <c r="A86" s="293"/>
      <c r="B86" s="293"/>
      <c r="C86" s="293"/>
      <c r="D86" s="293"/>
    </row>
    <row r="87" spans="1:4" ht="21.75" customHeight="1">
      <c r="A87" s="293"/>
      <c r="B87" s="293"/>
      <c r="C87" s="293"/>
      <c r="D87" s="293"/>
    </row>
    <row r="88" spans="1:4" ht="21.75" customHeight="1">
      <c r="A88" s="293"/>
      <c r="B88" s="293"/>
      <c r="C88" s="293"/>
      <c r="D88" s="293"/>
    </row>
    <row r="89" spans="1:4" ht="21.75" customHeight="1">
      <c r="A89" s="293"/>
      <c r="B89" s="293"/>
      <c r="C89" s="293"/>
      <c r="D89" s="293"/>
    </row>
    <row r="90" spans="1:4" ht="21.75" customHeight="1">
      <c r="A90" s="293"/>
      <c r="B90" s="293"/>
      <c r="C90" s="293"/>
      <c r="D90" s="293"/>
    </row>
    <row r="91" spans="1:4" ht="21.75" customHeight="1">
      <c r="A91" s="293"/>
      <c r="B91" s="293"/>
      <c r="C91" s="293"/>
      <c r="D91" s="293"/>
    </row>
    <row r="92" spans="1:4" ht="21.75" customHeight="1">
      <c r="A92" s="293"/>
      <c r="B92" s="293"/>
      <c r="C92" s="293"/>
      <c r="D92" s="293"/>
    </row>
    <row r="93" spans="1:4" ht="21.75" customHeight="1">
      <c r="A93" s="293"/>
      <c r="B93" s="293"/>
      <c r="C93" s="293"/>
      <c r="D93" s="293"/>
    </row>
    <row r="94" spans="1:4" ht="21.75" customHeight="1">
      <c r="A94" s="293"/>
      <c r="B94" s="293"/>
      <c r="C94" s="293"/>
      <c r="D94" s="293"/>
    </row>
    <row r="95" spans="1:4" ht="21.75" customHeight="1">
      <c r="A95" s="293"/>
      <c r="B95" s="293"/>
      <c r="C95" s="293"/>
      <c r="D95" s="293"/>
    </row>
    <row r="96" spans="1:4" ht="21.75" customHeight="1">
      <c r="A96" s="293"/>
      <c r="B96" s="293"/>
      <c r="C96" s="293"/>
      <c r="D96" s="293"/>
    </row>
    <row r="97" spans="1:4" ht="21.75" customHeight="1">
      <c r="A97" s="293"/>
      <c r="B97" s="293"/>
      <c r="C97" s="293"/>
      <c r="D97" s="293"/>
    </row>
    <row r="98" spans="1:4" ht="21.75" customHeight="1">
      <c r="A98" s="293"/>
      <c r="B98" s="293"/>
      <c r="C98" s="293"/>
      <c r="D98" s="293"/>
    </row>
    <row r="99" spans="1:4" ht="21.75" customHeight="1">
      <c r="A99" s="293"/>
      <c r="B99" s="293"/>
      <c r="C99" s="293"/>
      <c r="D99" s="293"/>
    </row>
    <row r="100" spans="1:4" ht="21.75" customHeight="1">
      <c r="A100" s="293"/>
      <c r="B100" s="293"/>
      <c r="C100" s="293"/>
      <c r="D100" s="293"/>
    </row>
    <row r="101" spans="1:4" ht="21.75" customHeight="1">
      <c r="A101" s="293"/>
      <c r="B101" s="293"/>
      <c r="C101" s="293"/>
      <c r="D101" s="293"/>
    </row>
    <row r="102" spans="1:4" ht="21.75" customHeight="1">
      <c r="A102" s="293"/>
      <c r="B102" s="293"/>
      <c r="C102" s="293"/>
      <c r="D102" s="293"/>
    </row>
    <row r="103" spans="1:4" ht="21.75" customHeight="1">
      <c r="A103" s="293"/>
      <c r="B103" s="293"/>
      <c r="C103" s="293"/>
      <c r="D103" s="293"/>
    </row>
    <row r="104" spans="1:4" ht="21.75" customHeight="1">
      <c r="A104" s="293"/>
      <c r="B104" s="293"/>
      <c r="C104" s="293"/>
      <c r="D104" s="293"/>
    </row>
    <row r="105" spans="1:4" ht="21.75" customHeight="1">
      <c r="A105" s="293"/>
      <c r="B105" s="293"/>
      <c r="C105" s="293"/>
      <c r="D105" s="293"/>
    </row>
    <row r="106" spans="1:4" ht="21.75" customHeight="1">
      <c r="A106" s="293"/>
      <c r="B106" s="293"/>
      <c r="C106" s="293"/>
      <c r="D106" s="293"/>
    </row>
    <row r="107" spans="1:4" ht="21.75" customHeight="1">
      <c r="A107" s="293"/>
      <c r="B107" s="293"/>
      <c r="C107" s="293"/>
      <c r="D107" s="293"/>
    </row>
    <row r="108" spans="1:4" ht="21.75" customHeight="1">
      <c r="A108" s="293"/>
      <c r="B108" s="293"/>
      <c r="C108" s="293"/>
      <c r="D108" s="293"/>
    </row>
    <row r="109" spans="1:4" ht="21.75" customHeight="1">
      <c r="A109" s="293"/>
      <c r="B109" s="293"/>
      <c r="C109" s="293"/>
      <c r="D109" s="293"/>
    </row>
    <row r="110" spans="1:4" ht="21.75" customHeight="1">
      <c r="A110" s="293"/>
      <c r="B110" s="293"/>
      <c r="C110" s="293"/>
      <c r="D110" s="293"/>
    </row>
    <row r="111" spans="1:4" ht="21.75" customHeight="1">
      <c r="A111" s="293"/>
      <c r="B111" s="293"/>
      <c r="C111" s="293"/>
      <c r="D111" s="293"/>
    </row>
    <row r="112" spans="1:4" ht="21.75" customHeight="1">
      <c r="A112" s="293"/>
      <c r="B112" s="293"/>
      <c r="C112" s="293"/>
      <c r="D112" s="293"/>
    </row>
    <row r="113" spans="1:4" ht="21.75" customHeight="1">
      <c r="A113" s="293"/>
      <c r="B113" s="293"/>
      <c r="C113" s="293"/>
      <c r="D113" s="293"/>
    </row>
    <row r="114" spans="1:4" ht="21.75" customHeight="1">
      <c r="A114" s="293"/>
      <c r="B114" s="293"/>
      <c r="C114" s="293"/>
      <c r="D114" s="293"/>
    </row>
    <row r="115" spans="1:4" ht="21.75" customHeight="1">
      <c r="A115" s="293"/>
      <c r="B115" s="293"/>
      <c r="C115" s="293"/>
      <c r="D115" s="293"/>
    </row>
    <row r="116" spans="1:4" ht="21.75" customHeight="1">
      <c r="A116" s="293"/>
      <c r="B116" s="293"/>
      <c r="C116" s="293"/>
      <c r="D116" s="293"/>
    </row>
    <row r="117" spans="1:4" ht="21.75" customHeight="1">
      <c r="A117" s="293"/>
      <c r="B117" s="293"/>
      <c r="C117" s="293"/>
      <c r="D117" s="293"/>
    </row>
    <row r="118" spans="1:4" ht="21.75" customHeight="1">
      <c r="A118" s="293"/>
      <c r="B118" s="293"/>
      <c r="C118" s="293"/>
      <c r="D118" s="293"/>
    </row>
    <row r="119" spans="1:4" ht="21.75" customHeight="1">
      <c r="A119" s="293"/>
      <c r="B119" s="293"/>
      <c r="C119" s="293"/>
      <c r="D119" s="293"/>
    </row>
    <row r="120" spans="1:4" ht="21.75" customHeight="1">
      <c r="A120" s="293"/>
      <c r="B120" s="293"/>
      <c r="C120" s="293"/>
      <c r="D120" s="293"/>
    </row>
    <row r="121" spans="1:4" ht="21.75" customHeight="1">
      <c r="A121" s="293"/>
      <c r="B121" s="293"/>
      <c r="C121" s="293"/>
      <c r="D121" s="293"/>
    </row>
    <row r="122" spans="1:4" ht="21.75" customHeight="1">
      <c r="A122" s="293"/>
      <c r="B122" s="293"/>
      <c r="C122" s="293"/>
      <c r="D122" s="293"/>
    </row>
    <row r="123" spans="1:4" ht="21.75" customHeight="1">
      <c r="A123" s="293"/>
      <c r="B123" s="293"/>
      <c r="C123" s="293"/>
      <c r="D123" s="293"/>
    </row>
    <row r="124" spans="1:4" ht="21.75" customHeight="1">
      <c r="A124" s="293"/>
      <c r="B124" s="293"/>
      <c r="C124" s="293"/>
      <c r="D124" s="293"/>
    </row>
    <row r="125" spans="1:4" ht="21.75" customHeight="1">
      <c r="A125" s="293"/>
      <c r="B125" s="293"/>
      <c r="C125" s="293"/>
      <c r="D125" s="293"/>
    </row>
    <row r="126" spans="1:4" ht="21.75" customHeight="1">
      <c r="A126" s="293"/>
      <c r="B126" s="293"/>
      <c r="C126" s="293"/>
      <c r="D126" s="293"/>
    </row>
    <row r="127" spans="1:4" ht="21.75" customHeight="1">
      <c r="A127" s="293"/>
      <c r="B127" s="293"/>
      <c r="C127" s="293"/>
      <c r="D127" s="293"/>
    </row>
    <row r="128" spans="1:4" ht="21.75" customHeight="1">
      <c r="A128" s="293"/>
      <c r="B128" s="293"/>
      <c r="C128" s="293"/>
      <c r="D128" s="293"/>
    </row>
    <row r="129" spans="1:4" ht="21.75" customHeight="1">
      <c r="A129" s="293"/>
      <c r="B129" s="293"/>
      <c r="C129" s="293"/>
      <c r="D129" s="293"/>
    </row>
    <row r="130" spans="1:4" ht="21.75" customHeight="1">
      <c r="A130" s="293"/>
      <c r="B130" s="293"/>
      <c r="C130" s="293"/>
      <c r="D130" s="293"/>
    </row>
    <row r="131" spans="1:4" ht="21.75" customHeight="1">
      <c r="A131" s="293"/>
      <c r="B131" s="293"/>
      <c r="C131" s="293"/>
      <c r="D131" s="293"/>
    </row>
    <row r="132" spans="1:4" ht="21.75" customHeight="1">
      <c r="A132" s="293"/>
      <c r="B132" s="293"/>
      <c r="C132" s="293"/>
      <c r="D132" s="293"/>
    </row>
    <row r="133" spans="1:4" ht="21.75" customHeight="1">
      <c r="A133" s="293"/>
      <c r="B133" s="293"/>
      <c r="C133" s="293"/>
      <c r="D133" s="293"/>
    </row>
    <row r="134" spans="1:4" ht="21.75" customHeight="1">
      <c r="A134" s="293"/>
      <c r="B134" s="293"/>
      <c r="C134" s="293"/>
      <c r="D134" s="293"/>
    </row>
    <row r="135" spans="1:4" ht="21.75" customHeight="1">
      <c r="A135" s="293"/>
      <c r="B135" s="293"/>
      <c r="C135" s="293"/>
      <c r="D135" s="293"/>
    </row>
    <row r="136" spans="1:4" ht="21.75" customHeight="1">
      <c r="A136" s="293"/>
      <c r="B136" s="293"/>
      <c r="C136" s="293"/>
      <c r="D136" s="293"/>
    </row>
    <row r="137" spans="1:4" ht="21.75" customHeight="1">
      <c r="A137" s="293"/>
      <c r="B137" s="293"/>
      <c r="C137" s="293"/>
      <c r="D137" s="293"/>
    </row>
    <row r="138" spans="1:4" ht="21.75" customHeight="1">
      <c r="A138" s="293"/>
      <c r="B138" s="293"/>
      <c r="C138" s="293"/>
      <c r="D138" s="293"/>
    </row>
    <row r="139" spans="1:4" ht="21.75" customHeight="1">
      <c r="A139" s="293"/>
      <c r="B139" s="293"/>
      <c r="C139" s="293"/>
      <c r="D139" s="293"/>
    </row>
    <row r="140" spans="1:4" ht="21.75" customHeight="1">
      <c r="A140" s="293"/>
      <c r="B140" s="293"/>
      <c r="C140" s="293"/>
      <c r="D140" s="293"/>
    </row>
    <row r="141" spans="1:4" ht="21.75" customHeight="1">
      <c r="A141" s="293"/>
      <c r="B141" s="293"/>
      <c r="C141" s="293"/>
      <c r="D141" s="293"/>
    </row>
    <row r="142" spans="1:4" ht="21.75" customHeight="1">
      <c r="A142" s="293"/>
      <c r="B142" s="293"/>
      <c r="C142" s="293"/>
      <c r="D142" s="293"/>
    </row>
    <row r="143" spans="1:4" ht="21.75" customHeight="1">
      <c r="A143" s="293"/>
      <c r="B143" s="293"/>
      <c r="C143" s="293"/>
      <c r="D143" s="293"/>
    </row>
    <row r="144" spans="1:4" ht="21.75" customHeight="1">
      <c r="A144" s="293"/>
      <c r="B144" s="293"/>
      <c r="C144" s="293"/>
      <c r="D144" s="293"/>
    </row>
    <row r="145" spans="1:4" ht="21.75" customHeight="1">
      <c r="A145" s="293"/>
      <c r="B145" s="293"/>
      <c r="C145" s="293"/>
      <c r="D145" s="293"/>
    </row>
    <row r="146" spans="1:4" ht="21.75" customHeight="1">
      <c r="A146" s="293"/>
      <c r="B146" s="293"/>
      <c r="C146" s="293"/>
      <c r="D146" s="293"/>
    </row>
    <row r="147" spans="1:4" ht="21.75" customHeight="1">
      <c r="A147" s="293"/>
      <c r="B147" s="293"/>
      <c r="C147" s="293"/>
      <c r="D147" s="293"/>
    </row>
    <row r="148" spans="1:4" ht="21.75" customHeight="1">
      <c r="A148" s="293"/>
      <c r="B148" s="293"/>
      <c r="C148" s="293"/>
      <c r="D148" s="293"/>
    </row>
    <row r="149" spans="1:4" ht="21.75" customHeight="1">
      <c r="A149" s="293"/>
      <c r="B149" s="293"/>
      <c r="C149" s="293"/>
      <c r="D149" s="293"/>
    </row>
    <row r="150" spans="1:4" ht="21.75" customHeight="1">
      <c r="A150" s="293"/>
      <c r="B150" s="293"/>
      <c r="C150" s="293"/>
      <c r="D150" s="293"/>
    </row>
    <row r="151" spans="1:4" ht="21.75" customHeight="1">
      <c r="A151" s="293"/>
      <c r="B151" s="293"/>
      <c r="C151" s="293"/>
      <c r="D151" s="293"/>
    </row>
    <row r="152" spans="1:4" ht="12.75">
      <c r="A152" s="293"/>
      <c r="B152" s="293"/>
      <c r="C152" s="293"/>
      <c r="D152" s="293"/>
    </row>
    <row r="153" spans="1:4" ht="12.75">
      <c r="A153" s="293"/>
      <c r="B153" s="293"/>
      <c r="C153" s="293"/>
      <c r="D153" s="293"/>
    </row>
    <row r="154" spans="1:4" ht="12.75">
      <c r="A154" s="293"/>
      <c r="B154" s="293"/>
      <c r="C154" s="293"/>
      <c r="D154" s="293"/>
    </row>
    <row r="155" spans="1:4" ht="12.75">
      <c r="A155" s="293"/>
      <c r="B155" s="293"/>
      <c r="C155" s="293"/>
      <c r="D155" s="293"/>
    </row>
    <row r="156" spans="1:4" ht="12.75">
      <c r="A156" s="293"/>
      <c r="B156" s="293"/>
      <c r="C156" s="293"/>
      <c r="D156" s="293"/>
    </row>
    <row r="157" spans="1:4" ht="12.75">
      <c r="A157" s="293"/>
      <c r="B157" s="293"/>
      <c r="C157" s="293"/>
      <c r="D157" s="293"/>
    </row>
    <row r="158" spans="1:4" ht="12.75">
      <c r="A158" s="293"/>
      <c r="B158" s="293"/>
      <c r="C158" s="293"/>
      <c r="D158" s="293"/>
    </row>
  </sheetData>
  <mergeCells count="161">
    <mergeCell ref="A3:AJ3"/>
    <mergeCell ref="A4:AJ4"/>
    <mergeCell ref="A13:S13"/>
    <mergeCell ref="A16:S16"/>
    <mergeCell ref="V16:Z16"/>
    <mergeCell ref="AA16:AE16"/>
    <mergeCell ref="AF16:AJ16"/>
    <mergeCell ref="AF13:AJ14"/>
    <mergeCell ref="Y6:AJ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A33:S33"/>
    <mergeCell ref="A34:S34"/>
    <mergeCell ref="A35:S35"/>
    <mergeCell ref="A36:S36"/>
    <mergeCell ref="A38:S38"/>
    <mergeCell ref="A40:S40"/>
    <mergeCell ref="A41:S41"/>
    <mergeCell ref="A37:S37"/>
    <mergeCell ref="A39:S39"/>
    <mergeCell ref="A42:S42"/>
    <mergeCell ref="A43:S43"/>
    <mergeCell ref="A44:S44"/>
    <mergeCell ref="A45:S45"/>
    <mergeCell ref="A46:S46"/>
    <mergeCell ref="A47:S47"/>
    <mergeCell ref="A48:S48"/>
    <mergeCell ref="A53:S53"/>
    <mergeCell ref="A54:S54"/>
    <mergeCell ref="A49:S49"/>
    <mergeCell ref="A50:S50"/>
    <mergeCell ref="A51:S51"/>
    <mergeCell ref="A52:S52"/>
    <mergeCell ref="AA17:AE17"/>
    <mergeCell ref="AF17:AJ17"/>
    <mergeCell ref="AA18:AE18"/>
    <mergeCell ref="AF18:AJ18"/>
    <mergeCell ref="AA19:AE19"/>
    <mergeCell ref="AF19:AJ19"/>
    <mergeCell ref="AA20:AE20"/>
    <mergeCell ref="AF20:AJ20"/>
    <mergeCell ref="V17:Z17"/>
    <mergeCell ref="V18:Z18"/>
    <mergeCell ref="V19:Z19"/>
    <mergeCell ref="V20:Z20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V27:Z27"/>
    <mergeCell ref="AA27:AE27"/>
    <mergeCell ref="AF27:AJ27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AA33:AE33"/>
    <mergeCell ref="AF33:AJ33"/>
    <mergeCell ref="V34:Z34"/>
    <mergeCell ref="AA34:AE34"/>
    <mergeCell ref="AF34:AJ34"/>
    <mergeCell ref="V35:Z35"/>
    <mergeCell ref="AA35:AE35"/>
    <mergeCell ref="AF35:AJ35"/>
    <mergeCell ref="V21:Z21"/>
    <mergeCell ref="AA21:AE21"/>
    <mergeCell ref="AF21:AJ21"/>
    <mergeCell ref="V28:Z28"/>
    <mergeCell ref="AA28:AE28"/>
    <mergeCell ref="AF28:AJ28"/>
    <mergeCell ref="V33:Z33"/>
    <mergeCell ref="V36:Z36"/>
    <mergeCell ref="AA36:AE36"/>
    <mergeCell ref="AF36:AJ36"/>
    <mergeCell ref="V38:Z38"/>
    <mergeCell ref="AA38:AE38"/>
    <mergeCell ref="AF38:AJ38"/>
    <mergeCell ref="V40:Z40"/>
    <mergeCell ref="AA40:AE40"/>
    <mergeCell ref="AF40:AJ40"/>
    <mergeCell ref="V37:Z37"/>
    <mergeCell ref="AA37:AE37"/>
    <mergeCell ref="AF37:AJ37"/>
    <mergeCell ref="V39:Z39"/>
    <mergeCell ref="AA39:AE39"/>
    <mergeCell ref="AF39:AJ39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V53:Z53"/>
    <mergeCell ref="AA53:AE53"/>
    <mergeCell ref="AF53:AJ53"/>
    <mergeCell ref="V54:Z54"/>
    <mergeCell ref="AA54:AE54"/>
    <mergeCell ref="AF54:AJ54"/>
    <mergeCell ref="V49:Z49"/>
    <mergeCell ref="AA49:AE49"/>
    <mergeCell ref="AF49:AJ49"/>
    <mergeCell ref="V50:Z50"/>
    <mergeCell ref="AA50:AE50"/>
    <mergeCell ref="AF50:AJ50"/>
    <mergeCell ref="V51:Z51"/>
    <mergeCell ref="AA51:AE51"/>
    <mergeCell ref="AF51:AJ51"/>
    <mergeCell ref="V52:Z52"/>
    <mergeCell ref="AA52:AE52"/>
    <mergeCell ref="AF52:AJ52"/>
  </mergeCells>
  <printOptions horizontalCentered="1"/>
  <pageMargins left="0.3937007874015748" right="0.1968503937007874" top="0.42" bottom="0.39" header="0.43" footer="0.35"/>
  <pageSetup fitToHeight="0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83"/>
  <sheetViews>
    <sheetView workbookViewId="0" topLeftCell="A127">
      <selection activeCell="V57" sqref="V57:Z57"/>
    </sheetView>
  </sheetViews>
  <sheetFormatPr defaultColWidth="9.140625" defaultRowHeight="12.75"/>
  <cols>
    <col min="1" max="6" width="3.28125" style="381" customWidth="1"/>
    <col min="7" max="7" width="5.57421875" style="381" customWidth="1"/>
    <col min="8" max="11" width="3.28125" style="381" customWidth="1"/>
    <col min="12" max="12" width="6.28125" style="381" customWidth="1"/>
    <col min="13" max="13" width="3.28125" style="381" customWidth="1"/>
    <col min="14" max="14" width="3.421875" style="381" customWidth="1"/>
    <col min="15" max="15" width="7.57421875" style="381" customWidth="1"/>
    <col min="16" max="19" width="3.28125" style="381" customWidth="1"/>
    <col min="20" max="20" width="2.421875" style="381" customWidth="1"/>
    <col min="21" max="36" width="3.28125" style="381" customWidth="1"/>
    <col min="37" max="37" width="1.8515625" style="381" customWidth="1"/>
    <col min="38" max="16384" width="9.140625" style="381" customWidth="1"/>
  </cols>
  <sheetData>
    <row r="1" spans="7:36" ht="18.75" customHeight="1" thickBot="1">
      <c r="G1" s="382"/>
      <c r="N1" s="382"/>
      <c r="O1" s="383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I1" s="385"/>
      <c r="AJ1" s="386"/>
    </row>
    <row r="2" spans="14:36" ht="12.75">
      <c r="N2" s="387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I2" s="389" t="s">
        <v>1473</v>
      </c>
      <c r="AJ2" s="390"/>
    </row>
    <row r="3" spans="1:36" ht="15.75">
      <c r="A3" s="391" t="s">
        <v>1848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</row>
    <row r="4" spans="1:36" ht="15.75">
      <c r="A4" s="391" t="s">
        <v>1849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</row>
    <row r="5" spans="1:36" ht="15.75">
      <c r="A5" s="391" t="s">
        <v>1850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</row>
    <row r="6" spans="1:36" ht="15.75">
      <c r="A6" s="391" t="s">
        <v>1851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</row>
    <row r="7" spans="25:36" ht="12.75">
      <c r="Y7" s="392" t="s">
        <v>1476</v>
      </c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</row>
    <row r="8" spans="28:36" ht="12.75">
      <c r="AB8" s="393" t="s">
        <v>1477</v>
      </c>
      <c r="AC8" s="393"/>
      <c r="AD8" s="393"/>
      <c r="AE8" s="393"/>
      <c r="AF8" s="393"/>
      <c r="AG8" s="393"/>
      <c r="AH8" s="393"/>
      <c r="AI8" s="393"/>
      <c r="AJ8" s="393"/>
    </row>
    <row r="9" ht="13.5" thickBot="1"/>
    <row r="10" spans="1:36" ht="15.75" customHeight="1" thickBot="1">
      <c r="A10" s="394">
        <v>5</v>
      </c>
      <c r="B10" s="395">
        <v>1</v>
      </c>
      <c r="C10" s="395">
        <v>3</v>
      </c>
      <c r="D10" s="395">
        <v>0</v>
      </c>
      <c r="E10" s="395">
        <v>0</v>
      </c>
      <c r="F10" s="396">
        <v>9</v>
      </c>
      <c r="H10" s="394">
        <v>1</v>
      </c>
      <c r="I10" s="395">
        <v>2</v>
      </c>
      <c r="J10" s="395">
        <v>5</v>
      </c>
      <c r="K10" s="396">
        <v>4</v>
      </c>
      <c r="M10" s="394">
        <v>0</v>
      </c>
      <c r="N10" s="396">
        <v>1</v>
      </c>
      <c r="P10" s="394">
        <v>2</v>
      </c>
      <c r="Q10" s="395">
        <v>8</v>
      </c>
      <c r="R10" s="395">
        <v>0</v>
      </c>
      <c r="S10" s="396">
        <v>0</v>
      </c>
      <c r="U10" s="394">
        <v>8</v>
      </c>
      <c r="V10" s="395">
        <v>4</v>
      </c>
      <c r="W10" s="395">
        <v>1</v>
      </c>
      <c r="X10" s="395">
        <v>1</v>
      </c>
      <c r="Y10" s="395">
        <v>0</v>
      </c>
      <c r="Z10" s="396">
        <v>5</v>
      </c>
      <c r="AB10" s="397">
        <v>0</v>
      </c>
      <c r="AC10" s="398">
        <v>6</v>
      </c>
      <c r="AE10" s="399">
        <v>2</v>
      </c>
      <c r="AF10" s="400">
        <v>0</v>
      </c>
      <c r="AG10" s="400">
        <v>0</v>
      </c>
      <c r="AH10" s="401">
        <v>9</v>
      </c>
      <c r="AJ10" s="402">
        <v>3</v>
      </c>
    </row>
    <row r="11" spans="1:36" ht="27" customHeight="1">
      <c r="A11" s="389" t="s">
        <v>1450</v>
      </c>
      <c r="B11" s="389"/>
      <c r="C11" s="389"/>
      <c r="D11" s="389"/>
      <c r="E11" s="389"/>
      <c r="F11" s="389"/>
      <c r="G11" s="403"/>
      <c r="H11" s="389" t="s">
        <v>1451</v>
      </c>
      <c r="I11" s="389"/>
      <c r="J11" s="389"/>
      <c r="K11" s="389"/>
      <c r="L11" s="403"/>
      <c r="M11" s="404" t="s">
        <v>1478</v>
      </c>
      <c r="N11" s="389"/>
      <c r="O11" s="403"/>
      <c r="P11" s="404" t="s">
        <v>1479</v>
      </c>
      <c r="Q11" s="404"/>
      <c r="R11" s="404"/>
      <c r="S11" s="404"/>
      <c r="T11" s="404"/>
      <c r="U11" s="389" t="s">
        <v>1454</v>
      </c>
      <c r="V11" s="389"/>
      <c r="W11" s="389"/>
      <c r="X11" s="389"/>
      <c r="Y11" s="389"/>
      <c r="Z11" s="389"/>
      <c r="AB11" s="389" t="s">
        <v>1480</v>
      </c>
      <c r="AC11" s="389"/>
      <c r="AE11" s="389" t="s">
        <v>1481</v>
      </c>
      <c r="AF11" s="389"/>
      <c r="AG11" s="389"/>
      <c r="AH11" s="389"/>
      <c r="AJ11" s="389" t="s">
        <v>1482</v>
      </c>
    </row>
    <row r="12" ht="12.75">
      <c r="AG12" s="405" t="s">
        <v>1483</v>
      </c>
    </row>
    <row r="13" spans="1:36" ht="38.25" customHeight="1">
      <c r="A13" s="406" t="s">
        <v>1484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8"/>
      <c r="T13" s="409" t="s">
        <v>1485</v>
      </c>
      <c r="U13" s="409"/>
      <c r="V13" s="410" t="s">
        <v>1486</v>
      </c>
      <c r="W13" s="411"/>
      <c r="X13" s="411"/>
      <c r="Y13" s="411"/>
      <c r="Z13" s="412"/>
      <c r="AA13" s="410" t="s">
        <v>1487</v>
      </c>
      <c r="AB13" s="411"/>
      <c r="AC13" s="411"/>
      <c r="AD13" s="411"/>
      <c r="AE13" s="412"/>
      <c r="AF13" s="406" t="s">
        <v>1488</v>
      </c>
      <c r="AG13" s="407"/>
      <c r="AH13" s="407"/>
      <c r="AI13" s="407"/>
      <c r="AJ13" s="408"/>
    </row>
    <row r="14" spans="1:36" ht="12.75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5"/>
      <c r="U14" s="387"/>
      <c r="V14" s="410" t="s">
        <v>1489</v>
      </c>
      <c r="W14" s="411"/>
      <c r="X14" s="411"/>
      <c r="Y14" s="411"/>
      <c r="Z14" s="411"/>
      <c r="AA14" s="410"/>
      <c r="AB14" s="411"/>
      <c r="AC14" s="411"/>
      <c r="AD14" s="411"/>
      <c r="AE14" s="412"/>
      <c r="AF14" s="416"/>
      <c r="AG14" s="417"/>
      <c r="AH14" s="417"/>
      <c r="AI14" s="417"/>
      <c r="AJ14" s="418"/>
    </row>
    <row r="15" spans="1:36" ht="12.75">
      <c r="A15" s="419">
        <v>1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19">
        <v>2</v>
      </c>
      <c r="U15" s="420"/>
      <c r="V15" s="419">
        <v>3</v>
      </c>
      <c r="W15" s="420"/>
      <c r="X15" s="420"/>
      <c r="Y15" s="420"/>
      <c r="Z15" s="420"/>
      <c r="AA15" s="419">
        <v>4</v>
      </c>
      <c r="AB15" s="420"/>
      <c r="AC15" s="420"/>
      <c r="AD15" s="420"/>
      <c r="AE15" s="420"/>
      <c r="AF15" s="419">
        <v>5</v>
      </c>
      <c r="AG15" s="420"/>
      <c r="AH15" s="420"/>
      <c r="AI15" s="420"/>
      <c r="AJ15" s="421"/>
    </row>
    <row r="16" spans="1:36" s="435" customFormat="1" ht="19.5" customHeight="1">
      <c r="A16" s="422" t="s">
        <v>1852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4"/>
      <c r="T16" s="425" t="s">
        <v>1491</v>
      </c>
      <c r="U16" s="426"/>
      <c r="V16" s="427" t="s">
        <v>1853</v>
      </c>
      <c r="W16" s="428"/>
      <c r="X16" s="428"/>
      <c r="Y16" s="428"/>
      <c r="Z16" s="429"/>
      <c r="AA16" s="425" t="s">
        <v>1853</v>
      </c>
      <c r="AB16" s="430"/>
      <c r="AC16" s="430"/>
      <c r="AD16" s="430"/>
      <c r="AE16" s="431"/>
      <c r="AF16" s="432"/>
      <c r="AG16" s="433"/>
      <c r="AH16" s="433"/>
      <c r="AI16" s="433"/>
      <c r="AJ16" s="434"/>
    </row>
    <row r="17" spans="1:36" s="435" customFormat="1" ht="27" customHeight="1">
      <c r="A17" s="422" t="s">
        <v>1854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4"/>
      <c r="T17" s="425" t="s">
        <v>1493</v>
      </c>
      <c r="U17" s="426"/>
      <c r="V17" s="427" t="s">
        <v>1853</v>
      </c>
      <c r="W17" s="428"/>
      <c r="X17" s="428"/>
      <c r="Y17" s="428"/>
      <c r="Z17" s="429"/>
      <c r="AA17" s="425" t="s">
        <v>1853</v>
      </c>
      <c r="AB17" s="430"/>
      <c r="AC17" s="430"/>
      <c r="AD17" s="430"/>
      <c r="AE17" s="431"/>
      <c r="AF17" s="432"/>
      <c r="AG17" s="433"/>
      <c r="AH17" s="433"/>
      <c r="AI17" s="433"/>
      <c r="AJ17" s="434"/>
    </row>
    <row r="18" spans="1:36" s="435" customFormat="1" ht="19.5" customHeight="1">
      <c r="A18" s="422" t="s">
        <v>1855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4"/>
      <c r="T18" s="425" t="s">
        <v>1495</v>
      </c>
      <c r="U18" s="426"/>
      <c r="V18" s="427" t="s">
        <v>1853</v>
      </c>
      <c r="W18" s="428"/>
      <c r="X18" s="428"/>
      <c r="Y18" s="428"/>
      <c r="Z18" s="429"/>
      <c r="AA18" s="425" t="s">
        <v>1853</v>
      </c>
      <c r="AB18" s="430"/>
      <c r="AC18" s="430"/>
      <c r="AD18" s="430"/>
      <c r="AE18" s="431"/>
      <c r="AF18" s="432"/>
      <c r="AG18" s="433"/>
      <c r="AH18" s="433"/>
      <c r="AI18" s="433"/>
      <c r="AJ18" s="434"/>
    </row>
    <row r="19" spans="1:36" s="435" customFormat="1" ht="29.25" customHeight="1">
      <c r="A19" s="422" t="s">
        <v>1856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4"/>
      <c r="T19" s="425" t="s">
        <v>1497</v>
      </c>
      <c r="U19" s="426"/>
      <c r="V19" s="427" t="s">
        <v>1853</v>
      </c>
      <c r="W19" s="428"/>
      <c r="X19" s="428"/>
      <c r="Y19" s="428"/>
      <c r="Z19" s="429"/>
      <c r="AA19" s="425" t="s">
        <v>1853</v>
      </c>
      <c r="AB19" s="430"/>
      <c r="AC19" s="430"/>
      <c r="AD19" s="430"/>
      <c r="AE19" s="431"/>
      <c r="AF19" s="432"/>
      <c r="AG19" s="433"/>
      <c r="AH19" s="433"/>
      <c r="AI19" s="433"/>
      <c r="AJ19" s="434"/>
    </row>
    <row r="20" spans="1:36" s="435" customFormat="1" ht="19.5" customHeight="1">
      <c r="A20" s="422" t="s">
        <v>1857</v>
      </c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4"/>
      <c r="T20" s="425" t="s">
        <v>1499</v>
      </c>
      <c r="U20" s="426"/>
      <c r="V20" s="427" t="s">
        <v>1853</v>
      </c>
      <c r="W20" s="428"/>
      <c r="X20" s="428"/>
      <c r="Y20" s="428"/>
      <c r="Z20" s="429"/>
      <c r="AA20" s="425" t="s">
        <v>1853</v>
      </c>
      <c r="AB20" s="430"/>
      <c r="AC20" s="430"/>
      <c r="AD20" s="430"/>
      <c r="AE20" s="431"/>
      <c r="AF20" s="432"/>
      <c r="AG20" s="433"/>
      <c r="AH20" s="433"/>
      <c r="AI20" s="433"/>
      <c r="AJ20" s="434"/>
    </row>
    <row r="21" spans="1:36" s="435" customFormat="1" ht="24.75" customHeight="1">
      <c r="A21" s="422" t="s">
        <v>1858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4"/>
      <c r="T21" s="425" t="s">
        <v>1501</v>
      </c>
      <c r="U21" s="426"/>
      <c r="V21" s="427" t="s">
        <v>1853</v>
      </c>
      <c r="W21" s="428"/>
      <c r="X21" s="428"/>
      <c r="Y21" s="428"/>
      <c r="Z21" s="429"/>
      <c r="AA21" s="425" t="s">
        <v>1853</v>
      </c>
      <c r="AB21" s="430"/>
      <c r="AC21" s="430"/>
      <c r="AD21" s="430"/>
      <c r="AE21" s="431"/>
      <c r="AF21" s="432"/>
      <c r="AG21" s="433"/>
      <c r="AH21" s="433"/>
      <c r="AI21" s="433"/>
      <c r="AJ21" s="434"/>
    </row>
    <row r="22" spans="1:36" s="435" customFormat="1" ht="19.5" customHeight="1">
      <c r="A22" s="436" t="s">
        <v>1859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8"/>
      <c r="T22" s="425" t="s">
        <v>1503</v>
      </c>
      <c r="U22" s="426"/>
      <c r="V22" s="427" t="s">
        <v>1853</v>
      </c>
      <c r="W22" s="428"/>
      <c r="X22" s="428"/>
      <c r="Y22" s="428"/>
      <c r="Z22" s="429"/>
      <c r="AA22" s="425" t="s">
        <v>1853</v>
      </c>
      <c r="AB22" s="430"/>
      <c r="AC22" s="430"/>
      <c r="AD22" s="430"/>
      <c r="AE22" s="431"/>
      <c r="AF22" s="432"/>
      <c r="AG22" s="433"/>
      <c r="AH22" s="433"/>
      <c r="AI22" s="433"/>
      <c r="AJ22" s="434"/>
    </row>
    <row r="23" spans="1:36" s="435" customFormat="1" ht="25.5" customHeight="1">
      <c r="A23" s="439" t="s">
        <v>1860</v>
      </c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1"/>
      <c r="T23" s="442" t="s">
        <v>1505</v>
      </c>
      <c r="U23" s="443"/>
      <c r="V23" s="444"/>
      <c r="W23" s="445"/>
      <c r="X23" s="445"/>
      <c r="Y23" s="445"/>
      <c r="Z23" s="446"/>
      <c r="AA23" s="432"/>
      <c r="AB23" s="433"/>
      <c r="AC23" s="433"/>
      <c r="AD23" s="433"/>
      <c r="AE23" s="434"/>
      <c r="AF23" s="432"/>
      <c r="AG23" s="433"/>
      <c r="AH23" s="433"/>
      <c r="AI23" s="433"/>
      <c r="AJ23" s="434"/>
    </row>
    <row r="24" spans="1:36" s="435" customFormat="1" ht="19.5" customHeight="1">
      <c r="A24" s="422" t="s">
        <v>1861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4"/>
      <c r="T24" s="425" t="s">
        <v>1507</v>
      </c>
      <c r="U24" s="426"/>
      <c r="V24" s="427" t="s">
        <v>1853</v>
      </c>
      <c r="W24" s="428"/>
      <c r="X24" s="428"/>
      <c r="Y24" s="428"/>
      <c r="Z24" s="429"/>
      <c r="AA24" s="425" t="s">
        <v>1853</v>
      </c>
      <c r="AB24" s="430"/>
      <c r="AC24" s="430"/>
      <c r="AD24" s="430"/>
      <c r="AE24" s="431"/>
      <c r="AF24" s="432"/>
      <c r="AG24" s="433"/>
      <c r="AH24" s="433"/>
      <c r="AI24" s="433"/>
      <c r="AJ24" s="434"/>
    </row>
    <row r="25" spans="1:36" s="435" customFormat="1" ht="24" customHeight="1">
      <c r="A25" s="422" t="s">
        <v>1862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4"/>
      <c r="T25" s="425" t="s">
        <v>1509</v>
      </c>
      <c r="U25" s="426"/>
      <c r="V25" s="427" t="s">
        <v>1853</v>
      </c>
      <c r="W25" s="428"/>
      <c r="X25" s="428"/>
      <c r="Y25" s="428"/>
      <c r="Z25" s="429"/>
      <c r="AA25" s="425" t="s">
        <v>1853</v>
      </c>
      <c r="AB25" s="430"/>
      <c r="AC25" s="430"/>
      <c r="AD25" s="430"/>
      <c r="AE25" s="431"/>
      <c r="AF25" s="432"/>
      <c r="AG25" s="433"/>
      <c r="AH25" s="433"/>
      <c r="AI25" s="433"/>
      <c r="AJ25" s="434"/>
    </row>
    <row r="26" spans="1:36" s="435" customFormat="1" ht="19.5" customHeight="1">
      <c r="A26" s="422" t="s">
        <v>1863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4"/>
      <c r="T26" s="425" t="s">
        <v>1511</v>
      </c>
      <c r="U26" s="426"/>
      <c r="V26" s="427" t="s">
        <v>1853</v>
      </c>
      <c r="W26" s="428"/>
      <c r="X26" s="428"/>
      <c r="Y26" s="428"/>
      <c r="Z26" s="429"/>
      <c r="AA26" s="425" t="s">
        <v>1853</v>
      </c>
      <c r="AB26" s="430"/>
      <c r="AC26" s="430"/>
      <c r="AD26" s="430"/>
      <c r="AE26" s="431"/>
      <c r="AF26" s="432"/>
      <c r="AG26" s="433"/>
      <c r="AH26" s="433"/>
      <c r="AI26" s="433"/>
      <c r="AJ26" s="434"/>
    </row>
    <row r="27" spans="1:36" s="435" customFormat="1" ht="24.75" customHeight="1">
      <c r="A27" s="422" t="s">
        <v>1864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4"/>
      <c r="T27" s="425" t="s">
        <v>1513</v>
      </c>
      <c r="U27" s="426"/>
      <c r="V27" s="427" t="s">
        <v>1853</v>
      </c>
      <c r="W27" s="428"/>
      <c r="X27" s="428"/>
      <c r="Y27" s="428"/>
      <c r="Z27" s="429"/>
      <c r="AA27" s="425" t="s">
        <v>1853</v>
      </c>
      <c r="AB27" s="430"/>
      <c r="AC27" s="430"/>
      <c r="AD27" s="430"/>
      <c r="AE27" s="431"/>
      <c r="AF27" s="432"/>
      <c r="AG27" s="433"/>
      <c r="AH27" s="433"/>
      <c r="AI27" s="433"/>
      <c r="AJ27" s="434"/>
    </row>
    <row r="28" spans="1:36" s="435" customFormat="1" ht="19.5" customHeight="1">
      <c r="A28" s="422" t="s">
        <v>1865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4"/>
      <c r="T28" s="425" t="s">
        <v>1515</v>
      </c>
      <c r="U28" s="426"/>
      <c r="V28" s="427" t="s">
        <v>1853</v>
      </c>
      <c r="W28" s="428"/>
      <c r="X28" s="428"/>
      <c r="Y28" s="428"/>
      <c r="Z28" s="429"/>
      <c r="AA28" s="425" t="s">
        <v>1853</v>
      </c>
      <c r="AB28" s="430"/>
      <c r="AC28" s="430"/>
      <c r="AD28" s="430"/>
      <c r="AE28" s="431"/>
      <c r="AF28" s="432"/>
      <c r="AG28" s="433"/>
      <c r="AH28" s="433"/>
      <c r="AI28" s="433"/>
      <c r="AJ28" s="434"/>
    </row>
    <row r="29" spans="1:36" s="435" customFormat="1" ht="24.75" customHeight="1">
      <c r="A29" s="422" t="s">
        <v>1866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4"/>
      <c r="T29" s="425" t="s">
        <v>1517</v>
      </c>
      <c r="U29" s="426"/>
      <c r="V29" s="427" t="s">
        <v>1853</v>
      </c>
      <c r="W29" s="428"/>
      <c r="X29" s="428"/>
      <c r="Y29" s="428"/>
      <c r="Z29" s="429"/>
      <c r="AA29" s="425" t="s">
        <v>1853</v>
      </c>
      <c r="AB29" s="430"/>
      <c r="AC29" s="430"/>
      <c r="AD29" s="430"/>
      <c r="AE29" s="431"/>
      <c r="AF29" s="432"/>
      <c r="AG29" s="433"/>
      <c r="AH29" s="433"/>
      <c r="AI29" s="433"/>
      <c r="AJ29" s="434"/>
    </row>
    <row r="30" spans="1:36" s="435" customFormat="1" ht="19.5" customHeight="1">
      <c r="A30" s="422" t="s">
        <v>1867</v>
      </c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4"/>
      <c r="T30" s="425" t="s">
        <v>1519</v>
      </c>
      <c r="U30" s="426"/>
      <c r="V30" s="427" t="s">
        <v>1853</v>
      </c>
      <c r="W30" s="428"/>
      <c r="X30" s="428"/>
      <c r="Y30" s="428"/>
      <c r="Z30" s="429"/>
      <c r="AA30" s="425" t="s">
        <v>1853</v>
      </c>
      <c r="AB30" s="430"/>
      <c r="AC30" s="430"/>
      <c r="AD30" s="430"/>
      <c r="AE30" s="431"/>
      <c r="AF30" s="432"/>
      <c r="AG30" s="433"/>
      <c r="AH30" s="433"/>
      <c r="AI30" s="433"/>
      <c r="AJ30" s="434"/>
    </row>
    <row r="31" spans="1:36" s="435" customFormat="1" ht="25.5" customHeight="1">
      <c r="A31" s="439" t="s">
        <v>1868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1"/>
      <c r="T31" s="442">
        <v>16</v>
      </c>
      <c r="U31" s="443"/>
      <c r="V31" s="444"/>
      <c r="W31" s="445"/>
      <c r="X31" s="445"/>
      <c r="Y31" s="445"/>
      <c r="Z31" s="446"/>
      <c r="AA31" s="432"/>
      <c r="AB31" s="433"/>
      <c r="AC31" s="433"/>
      <c r="AD31" s="433"/>
      <c r="AE31" s="434"/>
      <c r="AF31" s="432"/>
      <c r="AG31" s="433"/>
      <c r="AH31" s="433"/>
      <c r="AI31" s="433"/>
      <c r="AJ31" s="434"/>
    </row>
    <row r="32" spans="1:36" s="435" customFormat="1" ht="25.5" customHeight="1">
      <c r="A32" s="439" t="s">
        <v>1869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1"/>
      <c r="T32" s="442">
        <v>17</v>
      </c>
      <c r="U32" s="443"/>
      <c r="V32" s="444"/>
      <c r="W32" s="445"/>
      <c r="X32" s="445"/>
      <c r="Y32" s="445"/>
      <c r="Z32" s="446"/>
      <c r="AA32" s="432"/>
      <c r="AB32" s="433"/>
      <c r="AC32" s="433"/>
      <c r="AD32" s="433"/>
      <c r="AE32" s="434"/>
      <c r="AF32" s="432"/>
      <c r="AG32" s="433"/>
      <c r="AH32" s="433"/>
      <c r="AI32" s="433"/>
      <c r="AJ32" s="434"/>
    </row>
    <row r="33" spans="1:36" s="435" customFormat="1" ht="19.5" customHeight="1">
      <c r="A33" s="422" t="s">
        <v>1870</v>
      </c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4"/>
      <c r="T33" s="425">
        <v>18</v>
      </c>
      <c r="U33" s="426"/>
      <c r="V33" s="427" t="s">
        <v>1853</v>
      </c>
      <c r="W33" s="428"/>
      <c r="X33" s="428"/>
      <c r="Y33" s="428"/>
      <c r="Z33" s="429"/>
      <c r="AA33" s="425" t="s">
        <v>1853</v>
      </c>
      <c r="AB33" s="430"/>
      <c r="AC33" s="430"/>
      <c r="AD33" s="430"/>
      <c r="AE33" s="431"/>
      <c r="AF33" s="432"/>
      <c r="AG33" s="433"/>
      <c r="AH33" s="433"/>
      <c r="AI33" s="433"/>
      <c r="AJ33" s="434"/>
    </row>
    <row r="34" spans="1:36" s="435" customFormat="1" ht="19.5" customHeight="1">
      <c r="A34" s="422" t="s">
        <v>1871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4"/>
      <c r="T34" s="425">
        <v>19</v>
      </c>
      <c r="U34" s="426"/>
      <c r="V34" s="427" t="s">
        <v>1853</v>
      </c>
      <c r="W34" s="428"/>
      <c r="X34" s="428"/>
      <c r="Y34" s="428"/>
      <c r="Z34" s="429"/>
      <c r="AA34" s="425" t="s">
        <v>1853</v>
      </c>
      <c r="AB34" s="430"/>
      <c r="AC34" s="430"/>
      <c r="AD34" s="430"/>
      <c r="AE34" s="431"/>
      <c r="AF34" s="432"/>
      <c r="AG34" s="433"/>
      <c r="AH34" s="433"/>
      <c r="AI34" s="433"/>
      <c r="AJ34" s="434"/>
    </row>
    <row r="35" spans="1:36" s="435" customFormat="1" ht="24.75" customHeight="1">
      <c r="A35" s="422" t="s">
        <v>1872</v>
      </c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4"/>
      <c r="T35" s="425">
        <v>20</v>
      </c>
      <c r="U35" s="426"/>
      <c r="V35" s="427" t="s">
        <v>1853</v>
      </c>
      <c r="W35" s="428"/>
      <c r="X35" s="428"/>
      <c r="Y35" s="428"/>
      <c r="Z35" s="429"/>
      <c r="AA35" s="425" t="s">
        <v>1853</v>
      </c>
      <c r="AB35" s="430"/>
      <c r="AC35" s="430"/>
      <c r="AD35" s="430"/>
      <c r="AE35" s="431"/>
      <c r="AF35" s="432"/>
      <c r="AG35" s="433"/>
      <c r="AH35" s="433"/>
      <c r="AI35" s="433"/>
      <c r="AJ35" s="434"/>
    </row>
    <row r="36" spans="1:36" s="435" customFormat="1" ht="24.75" customHeight="1">
      <c r="A36" s="422" t="s">
        <v>1873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4"/>
      <c r="T36" s="425">
        <v>21</v>
      </c>
      <c r="U36" s="426"/>
      <c r="V36" s="427" t="s">
        <v>1853</v>
      </c>
      <c r="W36" s="428"/>
      <c r="X36" s="428"/>
      <c r="Y36" s="428"/>
      <c r="Z36" s="429"/>
      <c r="AA36" s="425" t="s">
        <v>1853</v>
      </c>
      <c r="AB36" s="430"/>
      <c r="AC36" s="430"/>
      <c r="AD36" s="430"/>
      <c r="AE36" s="431"/>
      <c r="AF36" s="432"/>
      <c r="AG36" s="433"/>
      <c r="AH36" s="433"/>
      <c r="AI36" s="433"/>
      <c r="AJ36" s="434"/>
    </row>
    <row r="37" spans="1:36" s="435" customFormat="1" ht="25.5" customHeight="1">
      <c r="A37" s="439" t="s">
        <v>1874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1"/>
      <c r="T37" s="442">
        <v>22</v>
      </c>
      <c r="U37" s="443"/>
      <c r="V37" s="427" t="s">
        <v>1853</v>
      </c>
      <c r="W37" s="428"/>
      <c r="X37" s="428"/>
      <c r="Y37" s="428"/>
      <c r="Z37" s="429"/>
      <c r="AA37" s="425" t="s">
        <v>1853</v>
      </c>
      <c r="AB37" s="430"/>
      <c r="AC37" s="430"/>
      <c r="AD37" s="430"/>
      <c r="AE37" s="431"/>
      <c r="AF37" s="432"/>
      <c r="AG37" s="433"/>
      <c r="AH37" s="433"/>
      <c r="AI37" s="433"/>
      <c r="AJ37" s="434"/>
    </row>
    <row r="38" spans="1:36" s="435" customFormat="1" ht="24" customHeight="1">
      <c r="A38" s="422" t="s">
        <v>1875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4"/>
      <c r="T38" s="425">
        <v>23</v>
      </c>
      <c r="U38" s="426"/>
      <c r="V38" s="427" t="s">
        <v>1853</v>
      </c>
      <c r="W38" s="428"/>
      <c r="X38" s="428"/>
      <c r="Y38" s="428"/>
      <c r="Z38" s="429"/>
      <c r="AA38" s="425" t="s">
        <v>1853</v>
      </c>
      <c r="AB38" s="430"/>
      <c r="AC38" s="430"/>
      <c r="AD38" s="430"/>
      <c r="AE38" s="431"/>
      <c r="AF38" s="432"/>
      <c r="AG38" s="433"/>
      <c r="AH38" s="433"/>
      <c r="AI38" s="433"/>
      <c r="AJ38" s="434"/>
    </row>
    <row r="39" spans="1:36" s="435" customFormat="1" ht="24" customHeight="1">
      <c r="A39" s="422" t="s">
        <v>1876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4"/>
      <c r="T39" s="425">
        <v>24</v>
      </c>
      <c r="U39" s="426"/>
      <c r="V39" s="427" t="s">
        <v>1853</v>
      </c>
      <c r="W39" s="428"/>
      <c r="X39" s="428"/>
      <c r="Y39" s="428"/>
      <c r="Z39" s="429"/>
      <c r="AA39" s="425" t="s">
        <v>1853</v>
      </c>
      <c r="AB39" s="430"/>
      <c r="AC39" s="430"/>
      <c r="AD39" s="430"/>
      <c r="AE39" s="431"/>
      <c r="AF39" s="432"/>
      <c r="AG39" s="433"/>
      <c r="AH39" s="433"/>
      <c r="AI39" s="433"/>
      <c r="AJ39" s="434"/>
    </row>
    <row r="40" spans="1:36" s="435" customFormat="1" ht="25.5" customHeight="1">
      <c r="A40" s="439" t="s">
        <v>1877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1"/>
      <c r="T40" s="442">
        <v>25</v>
      </c>
      <c r="U40" s="443"/>
      <c r="V40" s="427" t="s">
        <v>1853</v>
      </c>
      <c r="W40" s="428"/>
      <c r="X40" s="428"/>
      <c r="Y40" s="428"/>
      <c r="Z40" s="429"/>
      <c r="AA40" s="425" t="s">
        <v>1853</v>
      </c>
      <c r="AB40" s="430"/>
      <c r="AC40" s="430"/>
      <c r="AD40" s="430"/>
      <c r="AE40" s="431"/>
      <c r="AF40" s="432"/>
      <c r="AG40" s="433"/>
      <c r="AH40" s="433"/>
      <c r="AI40" s="433"/>
      <c r="AJ40" s="434"/>
    </row>
    <row r="41" spans="1:36" s="435" customFormat="1" ht="19.5" customHeight="1">
      <c r="A41" s="422" t="s">
        <v>1878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4"/>
      <c r="T41" s="425">
        <v>26</v>
      </c>
      <c r="U41" s="426"/>
      <c r="V41" s="427" t="s">
        <v>1853</v>
      </c>
      <c r="W41" s="428"/>
      <c r="X41" s="428"/>
      <c r="Y41" s="428"/>
      <c r="Z41" s="429"/>
      <c r="AA41" s="425" t="s">
        <v>1853</v>
      </c>
      <c r="AB41" s="430"/>
      <c r="AC41" s="430"/>
      <c r="AD41" s="430"/>
      <c r="AE41" s="431"/>
      <c r="AF41" s="432"/>
      <c r="AG41" s="433"/>
      <c r="AH41" s="433"/>
      <c r="AI41" s="433"/>
      <c r="AJ41" s="434"/>
    </row>
    <row r="42" spans="1:36" s="435" customFormat="1" ht="19.5" customHeight="1">
      <c r="A42" s="422" t="s">
        <v>1879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4"/>
      <c r="T42" s="425">
        <v>27</v>
      </c>
      <c r="U42" s="426"/>
      <c r="V42" s="427" t="s">
        <v>1853</v>
      </c>
      <c r="W42" s="428"/>
      <c r="X42" s="428"/>
      <c r="Y42" s="428"/>
      <c r="Z42" s="429"/>
      <c r="AA42" s="425" t="s">
        <v>1853</v>
      </c>
      <c r="AB42" s="430"/>
      <c r="AC42" s="430"/>
      <c r="AD42" s="430"/>
      <c r="AE42" s="431"/>
      <c r="AF42" s="432"/>
      <c r="AG42" s="433"/>
      <c r="AH42" s="433"/>
      <c r="AI42" s="433"/>
      <c r="AJ42" s="434"/>
    </row>
    <row r="43" spans="1:36" s="435" customFormat="1" ht="19.5" customHeight="1">
      <c r="A43" s="422" t="s">
        <v>1880</v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4"/>
      <c r="T43" s="425">
        <v>28</v>
      </c>
      <c r="U43" s="426"/>
      <c r="V43" s="427" t="s">
        <v>1853</v>
      </c>
      <c r="W43" s="428"/>
      <c r="X43" s="428"/>
      <c r="Y43" s="428"/>
      <c r="Z43" s="429"/>
      <c r="AA43" s="425" t="s">
        <v>1853</v>
      </c>
      <c r="AB43" s="430"/>
      <c r="AC43" s="430"/>
      <c r="AD43" s="430"/>
      <c r="AE43" s="431"/>
      <c r="AF43" s="432"/>
      <c r="AG43" s="433"/>
      <c r="AH43" s="433"/>
      <c r="AI43" s="433"/>
      <c r="AJ43" s="434"/>
    </row>
    <row r="44" spans="1:36" s="435" customFormat="1" ht="25.5" customHeight="1">
      <c r="A44" s="439" t="s">
        <v>1881</v>
      </c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1"/>
      <c r="T44" s="442">
        <v>29</v>
      </c>
      <c r="U44" s="443"/>
      <c r="V44" s="444"/>
      <c r="W44" s="445"/>
      <c r="X44" s="445"/>
      <c r="Y44" s="445"/>
      <c r="Z44" s="446"/>
      <c r="AA44" s="432"/>
      <c r="AB44" s="433"/>
      <c r="AC44" s="433"/>
      <c r="AD44" s="433"/>
      <c r="AE44" s="434"/>
      <c r="AF44" s="432"/>
      <c r="AG44" s="433"/>
      <c r="AH44" s="433"/>
      <c r="AI44" s="433"/>
      <c r="AJ44" s="434"/>
    </row>
    <row r="45" spans="1:36" s="435" customFormat="1" ht="24" customHeight="1">
      <c r="A45" s="422" t="s">
        <v>1882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4"/>
      <c r="T45" s="425">
        <v>30</v>
      </c>
      <c r="U45" s="426"/>
      <c r="V45" s="427" t="s">
        <v>1853</v>
      </c>
      <c r="W45" s="428"/>
      <c r="X45" s="428"/>
      <c r="Y45" s="428"/>
      <c r="Z45" s="429"/>
      <c r="AA45" s="425" t="s">
        <v>1853</v>
      </c>
      <c r="AB45" s="430"/>
      <c r="AC45" s="430"/>
      <c r="AD45" s="430"/>
      <c r="AE45" s="431"/>
      <c r="AF45" s="432"/>
      <c r="AG45" s="433"/>
      <c r="AH45" s="433"/>
      <c r="AI45" s="433"/>
      <c r="AJ45" s="434"/>
    </row>
    <row r="46" spans="1:36" s="435" customFormat="1" ht="19.5" customHeight="1">
      <c r="A46" s="422" t="s">
        <v>1883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4"/>
      <c r="T46" s="425">
        <v>31</v>
      </c>
      <c r="U46" s="426"/>
      <c r="V46" s="427" t="s">
        <v>1853</v>
      </c>
      <c r="W46" s="428"/>
      <c r="X46" s="428"/>
      <c r="Y46" s="428"/>
      <c r="Z46" s="429"/>
      <c r="AA46" s="425" t="s">
        <v>1853</v>
      </c>
      <c r="AB46" s="430"/>
      <c r="AC46" s="430"/>
      <c r="AD46" s="430"/>
      <c r="AE46" s="431"/>
      <c r="AF46" s="432"/>
      <c r="AG46" s="433"/>
      <c r="AH46" s="433"/>
      <c r="AI46" s="433"/>
      <c r="AJ46" s="434"/>
    </row>
    <row r="47" spans="1:36" s="435" customFormat="1" ht="36" customHeight="1">
      <c r="A47" s="422" t="s">
        <v>1884</v>
      </c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4"/>
      <c r="T47" s="425">
        <v>32</v>
      </c>
      <c r="U47" s="426"/>
      <c r="V47" s="427" t="s">
        <v>1853</v>
      </c>
      <c r="W47" s="428"/>
      <c r="X47" s="428"/>
      <c r="Y47" s="428"/>
      <c r="Z47" s="429"/>
      <c r="AA47" s="425" t="s">
        <v>1853</v>
      </c>
      <c r="AB47" s="430"/>
      <c r="AC47" s="430"/>
      <c r="AD47" s="430"/>
      <c r="AE47" s="431"/>
      <c r="AF47" s="432"/>
      <c r="AG47" s="433"/>
      <c r="AH47" s="433"/>
      <c r="AI47" s="433"/>
      <c r="AJ47" s="434"/>
    </row>
    <row r="48" spans="1:36" s="435" customFormat="1" ht="36" customHeight="1">
      <c r="A48" s="422" t="s">
        <v>1885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4"/>
      <c r="T48" s="425">
        <v>33</v>
      </c>
      <c r="U48" s="426"/>
      <c r="V48" s="427" t="s">
        <v>1853</v>
      </c>
      <c r="W48" s="428"/>
      <c r="X48" s="428"/>
      <c r="Y48" s="428"/>
      <c r="Z48" s="429"/>
      <c r="AA48" s="425" t="s">
        <v>1853</v>
      </c>
      <c r="AB48" s="430"/>
      <c r="AC48" s="430"/>
      <c r="AD48" s="430"/>
      <c r="AE48" s="431"/>
      <c r="AF48" s="432"/>
      <c r="AG48" s="433"/>
      <c r="AH48" s="433"/>
      <c r="AI48" s="433"/>
      <c r="AJ48" s="434"/>
    </row>
    <row r="49" spans="1:36" s="435" customFormat="1" ht="25.5" customHeight="1">
      <c r="A49" s="439" t="s">
        <v>1886</v>
      </c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1"/>
      <c r="T49" s="442">
        <v>34</v>
      </c>
      <c r="U49" s="443"/>
      <c r="V49" s="427" t="s">
        <v>1853</v>
      </c>
      <c r="W49" s="428"/>
      <c r="X49" s="428"/>
      <c r="Y49" s="428"/>
      <c r="Z49" s="429"/>
      <c r="AA49" s="425" t="s">
        <v>1853</v>
      </c>
      <c r="AB49" s="430"/>
      <c r="AC49" s="430"/>
      <c r="AD49" s="430"/>
      <c r="AE49" s="431"/>
      <c r="AF49" s="432"/>
      <c r="AG49" s="433"/>
      <c r="AH49" s="433"/>
      <c r="AI49" s="433"/>
      <c r="AJ49" s="434"/>
    </row>
    <row r="50" spans="1:36" s="435" customFormat="1" ht="24.75" customHeight="1">
      <c r="A50" s="422" t="s">
        <v>1887</v>
      </c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4"/>
      <c r="T50" s="425">
        <v>35</v>
      </c>
      <c r="U50" s="426"/>
      <c r="V50" s="427" t="s">
        <v>1853</v>
      </c>
      <c r="W50" s="428"/>
      <c r="X50" s="428"/>
      <c r="Y50" s="428"/>
      <c r="Z50" s="429"/>
      <c r="AA50" s="425" t="s">
        <v>1853</v>
      </c>
      <c r="AB50" s="430"/>
      <c r="AC50" s="430"/>
      <c r="AD50" s="430"/>
      <c r="AE50" s="431"/>
      <c r="AF50" s="432"/>
      <c r="AG50" s="433"/>
      <c r="AH50" s="433"/>
      <c r="AI50" s="433"/>
      <c r="AJ50" s="434"/>
    </row>
    <row r="51" spans="1:36" s="435" customFormat="1" ht="24.75" customHeight="1">
      <c r="A51" s="422" t="s">
        <v>1888</v>
      </c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4"/>
      <c r="T51" s="425">
        <v>36</v>
      </c>
      <c r="U51" s="426"/>
      <c r="V51" s="427" t="s">
        <v>1853</v>
      </c>
      <c r="W51" s="428"/>
      <c r="X51" s="428"/>
      <c r="Y51" s="428"/>
      <c r="Z51" s="429"/>
      <c r="AA51" s="425" t="s">
        <v>1853</v>
      </c>
      <c r="AB51" s="430"/>
      <c r="AC51" s="430"/>
      <c r="AD51" s="430"/>
      <c r="AE51" s="431"/>
      <c r="AF51" s="432"/>
      <c r="AG51" s="433"/>
      <c r="AH51" s="433"/>
      <c r="AI51" s="433"/>
      <c r="AJ51" s="434"/>
    </row>
    <row r="52" spans="1:36" s="435" customFormat="1" ht="25.5" customHeight="1">
      <c r="A52" s="439" t="s">
        <v>1889</v>
      </c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1"/>
      <c r="T52" s="442">
        <v>37</v>
      </c>
      <c r="U52" s="443"/>
      <c r="V52" s="427" t="s">
        <v>1853</v>
      </c>
      <c r="W52" s="428"/>
      <c r="X52" s="428"/>
      <c r="Y52" s="428"/>
      <c r="Z52" s="429"/>
      <c r="AA52" s="425" t="s">
        <v>1853</v>
      </c>
      <c r="AB52" s="430"/>
      <c r="AC52" s="430"/>
      <c r="AD52" s="430"/>
      <c r="AE52" s="431"/>
      <c r="AF52" s="432"/>
      <c r="AG52" s="433"/>
      <c r="AH52" s="433"/>
      <c r="AI52" s="433"/>
      <c r="AJ52" s="434"/>
    </row>
    <row r="53" spans="1:36" ht="24.75" customHeight="1">
      <c r="A53" s="447" t="s">
        <v>1890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9"/>
      <c r="T53" s="425">
        <v>38</v>
      </c>
      <c r="U53" s="426"/>
      <c r="V53" s="427" t="s">
        <v>1853</v>
      </c>
      <c r="W53" s="428"/>
      <c r="X53" s="428"/>
      <c r="Y53" s="428"/>
      <c r="Z53" s="429"/>
      <c r="AA53" s="425" t="s">
        <v>1853</v>
      </c>
      <c r="AB53" s="430"/>
      <c r="AC53" s="430"/>
      <c r="AD53" s="430"/>
      <c r="AE53" s="431"/>
      <c r="AF53" s="432"/>
      <c r="AG53" s="433"/>
      <c r="AH53" s="433"/>
      <c r="AI53" s="433"/>
      <c r="AJ53" s="434"/>
    </row>
    <row r="54" spans="1:36" s="435" customFormat="1" ht="19.5" customHeight="1">
      <c r="A54" s="447" t="s">
        <v>1891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9"/>
      <c r="T54" s="425">
        <v>39</v>
      </c>
      <c r="U54" s="426"/>
      <c r="V54" s="427" t="s">
        <v>1853</v>
      </c>
      <c r="W54" s="428"/>
      <c r="X54" s="428"/>
      <c r="Y54" s="428"/>
      <c r="Z54" s="429"/>
      <c r="AA54" s="425" t="s">
        <v>1853</v>
      </c>
      <c r="AB54" s="430"/>
      <c r="AC54" s="430"/>
      <c r="AD54" s="430"/>
      <c r="AE54" s="431"/>
      <c r="AF54" s="432"/>
      <c r="AG54" s="433"/>
      <c r="AH54" s="433"/>
      <c r="AI54" s="433"/>
      <c r="AJ54" s="434"/>
    </row>
    <row r="55" spans="1:36" s="435" customFormat="1" ht="19.5" customHeight="1">
      <c r="A55" s="447" t="s">
        <v>1892</v>
      </c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9"/>
      <c r="T55" s="425">
        <v>40</v>
      </c>
      <c r="U55" s="426"/>
      <c r="V55" s="427" t="s">
        <v>1853</v>
      </c>
      <c r="W55" s="428"/>
      <c r="X55" s="428"/>
      <c r="Y55" s="428"/>
      <c r="Z55" s="429"/>
      <c r="AA55" s="425" t="s">
        <v>1853</v>
      </c>
      <c r="AB55" s="430"/>
      <c r="AC55" s="430"/>
      <c r="AD55" s="430"/>
      <c r="AE55" s="431"/>
      <c r="AF55" s="432"/>
      <c r="AG55" s="433"/>
      <c r="AH55" s="433"/>
      <c r="AI55" s="433"/>
      <c r="AJ55" s="434"/>
    </row>
    <row r="56" spans="1:36" s="435" customFormat="1" ht="19.5" customHeight="1">
      <c r="A56" s="436" t="s">
        <v>1893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8"/>
      <c r="T56" s="425">
        <v>41</v>
      </c>
      <c r="U56" s="426"/>
      <c r="V56" s="427" t="s">
        <v>1853</v>
      </c>
      <c r="W56" s="428"/>
      <c r="X56" s="428"/>
      <c r="Y56" s="428"/>
      <c r="Z56" s="429"/>
      <c r="AA56" s="425" t="s">
        <v>1853</v>
      </c>
      <c r="AB56" s="430"/>
      <c r="AC56" s="430"/>
      <c r="AD56" s="430"/>
      <c r="AE56" s="431"/>
      <c r="AF56" s="432"/>
      <c r="AG56" s="433"/>
      <c r="AH56" s="433"/>
      <c r="AI56" s="433"/>
      <c r="AJ56" s="434"/>
    </row>
    <row r="57" spans="1:36" s="435" customFormat="1" ht="25.5" customHeight="1">
      <c r="A57" s="439" t="s">
        <v>1894</v>
      </c>
      <c r="B57" s="440"/>
      <c r="C57" s="44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1"/>
      <c r="T57" s="442">
        <v>42</v>
      </c>
      <c r="U57" s="443"/>
      <c r="V57" s="450">
        <v>213000</v>
      </c>
      <c r="W57" s="451"/>
      <c r="X57" s="451"/>
      <c r="Y57" s="451"/>
      <c r="Z57" s="452"/>
      <c r="AA57" s="432"/>
      <c r="AB57" s="433"/>
      <c r="AC57" s="433"/>
      <c r="AD57" s="433"/>
      <c r="AE57" s="434"/>
      <c r="AF57" s="432"/>
      <c r="AG57" s="433"/>
      <c r="AH57" s="433"/>
      <c r="AI57" s="433"/>
      <c r="AJ57" s="434"/>
    </row>
    <row r="58" spans="1:36" s="435" customFormat="1" ht="25.5" customHeight="1">
      <c r="A58" s="439" t="s">
        <v>1895</v>
      </c>
      <c r="B58" s="440"/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1"/>
      <c r="T58" s="442">
        <v>43</v>
      </c>
      <c r="U58" s="443"/>
      <c r="V58" s="453">
        <v>213000</v>
      </c>
      <c r="W58" s="454"/>
      <c r="X58" s="454"/>
      <c r="Y58" s="454"/>
      <c r="Z58" s="455"/>
      <c r="AA58" s="432"/>
      <c r="AB58" s="433"/>
      <c r="AC58" s="433"/>
      <c r="AD58" s="433"/>
      <c r="AE58" s="434"/>
      <c r="AF58" s="432"/>
      <c r="AG58" s="433"/>
      <c r="AH58" s="433"/>
      <c r="AI58" s="433"/>
      <c r="AJ58" s="434"/>
    </row>
    <row r="59" spans="1:36" s="435" customFormat="1" ht="19.5" customHeight="1">
      <c r="A59" s="447" t="s">
        <v>1896</v>
      </c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9"/>
      <c r="T59" s="425">
        <v>44</v>
      </c>
      <c r="U59" s="426"/>
      <c r="V59" s="427" t="s">
        <v>1853</v>
      </c>
      <c r="W59" s="428"/>
      <c r="X59" s="428"/>
      <c r="Y59" s="428"/>
      <c r="Z59" s="429"/>
      <c r="AA59" s="425" t="s">
        <v>1853</v>
      </c>
      <c r="AB59" s="430"/>
      <c r="AC59" s="430"/>
      <c r="AD59" s="430"/>
      <c r="AE59" s="431"/>
      <c r="AF59" s="432"/>
      <c r="AG59" s="433"/>
      <c r="AH59" s="433"/>
      <c r="AI59" s="433"/>
      <c r="AJ59" s="434"/>
    </row>
    <row r="60" spans="1:36" s="435" customFormat="1" ht="24" customHeight="1">
      <c r="A60" s="447" t="s">
        <v>1897</v>
      </c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9"/>
      <c r="T60" s="425">
        <v>45</v>
      </c>
      <c r="U60" s="426"/>
      <c r="V60" s="427" t="s">
        <v>1853</v>
      </c>
      <c r="W60" s="428"/>
      <c r="X60" s="428"/>
      <c r="Y60" s="428"/>
      <c r="Z60" s="429"/>
      <c r="AA60" s="425" t="s">
        <v>1853</v>
      </c>
      <c r="AB60" s="430"/>
      <c r="AC60" s="430"/>
      <c r="AD60" s="430"/>
      <c r="AE60" s="431"/>
      <c r="AF60" s="432"/>
      <c r="AG60" s="433"/>
      <c r="AH60" s="433"/>
      <c r="AI60" s="433"/>
      <c r="AJ60" s="434"/>
    </row>
    <row r="61" spans="1:36" s="435" customFormat="1" ht="19.5" customHeight="1">
      <c r="A61" s="447" t="s">
        <v>1898</v>
      </c>
      <c r="B61" s="448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9"/>
      <c r="T61" s="425">
        <v>46</v>
      </c>
      <c r="U61" s="426"/>
      <c r="V61" s="427" t="s">
        <v>1853</v>
      </c>
      <c r="W61" s="428"/>
      <c r="X61" s="428"/>
      <c r="Y61" s="428"/>
      <c r="Z61" s="429"/>
      <c r="AA61" s="425" t="s">
        <v>1853</v>
      </c>
      <c r="AB61" s="430"/>
      <c r="AC61" s="430"/>
      <c r="AD61" s="430"/>
      <c r="AE61" s="431"/>
      <c r="AF61" s="432"/>
      <c r="AG61" s="433"/>
      <c r="AH61" s="433"/>
      <c r="AI61" s="433"/>
      <c r="AJ61" s="434"/>
    </row>
    <row r="62" spans="1:36" s="435" customFormat="1" ht="26.25" customHeight="1">
      <c r="A62" s="447" t="s">
        <v>1899</v>
      </c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9"/>
      <c r="T62" s="425">
        <v>47</v>
      </c>
      <c r="U62" s="426"/>
      <c r="V62" s="427" t="s">
        <v>1853</v>
      </c>
      <c r="W62" s="428"/>
      <c r="X62" s="428"/>
      <c r="Y62" s="428"/>
      <c r="Z62" s="429"/>
      <c r="AA62" s="425" t="s">
        <v>1853</v>
      </c>
      <c r="AB62" s="430"/>
      <c r="AC62" s="430"/>
      <c r="AD62" s="430"/>
      <c r="AE62" s="431"/>
      <c r="AF62" s="432"/>
      <c r="AG62" s="433"/>
      <c r="AH62" s="433"/>
      <c r="AI62" s="433"/>
      <c r="AJ62" s="434"/>
    </row>
    <row r="63" spans="1:36" s="435" customFormat="1" ht="19.5" customHeight="1">
      <c r="A63" s="447" t="s">
        <v>1900</v>
      </c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9"/>
      <c r="T63" s="425">
        <v>48</v>
      </c>
      <c r="U63" s="426"/>
      <c r="V63" s="427" t="s">
        <v>1853</v>
      </c>
      <c r="W63" s="428"/>
      <c r="X63" s="428"/>
      <c r="Y63" s="428"/>
      <c r="Z63" s="429"/>
      <c r="AA63" s="425" t="s">
        <v>1853</v>
      </c>
      <c r="AB63" s="430"/>
      <c r="AC63" s="430"/>
      <c r="AD63" s="430"/>
      <c r="AE63" s="431"/>
      <c r="AF63" s="432"/>
      <c r="AG63" s="433"/>
      <c r="AH63" s="433"/>
      <c r="AI63" s="433"/>
      <c r="AJ63" s="434"/>
    </row>
    <row r="64" spans="1:36" s="435" customFormat="1" ht="24.75" customHeight="1">
      <c r="A64" s="447" t="s">
        <v>1901</v>
      </c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9"/>
      <c r="T64" s="425">
        <v>49</v>
      </c>
      <c r="U64" s="426"/>
      <c r="V64" s="427" t="s">
        <v>1853</v>
      </c>
      <c r="W64" s="428"/>
      <c r="X64" s="428"/>
      <c r="Y64" s="428"/>
      <c r="Z64" s="429"/>
      <c r="AA64" s="425" t="s">
        <v>1853</v>
      </c>
      <c r="AB64" s="430"/>
      <c r="AC64" s="430"/>
      <c r="AD64" s="430"/>
      <c r="AE64" s="431"/>
      <c r="AF64" s="432"/>
      <c r="AG64" s="433"/>
      <c r="AH64" s="433"/>
      <c r="AI64" s="433"/>
      <c r="AJ64" s="434"/>
    </row>
    <row r="65" spans="1:36" s="435" customFormat="1" ht="19.5" customHeight="1">
      <c r="A65" s="447" t="s">
        <v>1902</v>
      </c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9"/>
      <c r="T65" s="425">
        <v>50</v>
      </c>
      <c r="U65" s="426"/>
      <c r="V65" s="427" t="s">
        <v>1853</v>
      </c>
      <c r="W65" s="428"/>
      <c r="X65" s="428"/>
      <c r="Y65" s="428"/>
      <c r="Z65" s="429"/>
      <c r="AA65" s="425" t="s">
        <v>1853</v>
      </c>
      <c r="AB65" s="430"/>
      <c r="AC65" s="430"/>
      <c r="AD65" s="430"/>
      <c r="AE65" s="431"/>
      <c r="AF65" s="432"/>
      <c r="AG65" s="433"/>
      <c r="AH65" s="433"/>
      <c r="AI65" s="433"/>
      <c r="AJ65" s="434"/>
    </row>
    <row r="66" spans="1:36" s="435" customFormat="1" ht="25.5" customHeight="1">
      <c r="A66" s="439" t="s">
        <v>1903</v>
      </c>
      <c r="B66" s="440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1"/>
      <c r="T66" s="442">
        <v>51</v>
      </c>
      <c r="U66" s="443"/>
      <c r="V66" s="444"/>
      <c r="W66" s="445"/>
      <c r="X66" s="445"/>
      <c r="Y66" s="445"/>
      <c r="Z66" s="446"/>
      <c r="AA66" s="432"/>
      <c r="AB66" s="433"/>
      <c r="AC66" s="433"/>
      <c r="AD66" s="433"/>
      <c r="AE66" s="434"/>
      <c r="AF66" s="432"/>
      <c r="AG66" s="433"/>
      <c r="AH66" s="433"/>
      <c r="AI66" s="433"/>
      <c r="AJ66" s="434"/>
    </row>
    <row r="67" spans="1:36" s="435" customFormat="1" ht="19.5" customHeight="1">
      <c r="A67" s="447" t="s">
        <v>1904</v>
      </c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9"/>
      <c r="T67" s="425">
        <v>52</v>
      </c>
      <c r="U67" s="426"/>
      <c r="V67" s="427" t="s">
        <v>1853</v>
      </c>
      <c r="W67" s="428"/>
      <c r="X67" s="428"/>
      <c r="Y67" s="428"/>
      <c r="Z67" s="429"/>
      <c r="AA67" s="425" t="s">
        <v>1853</v>
      </c>
      <c r="AB67" s="430"/>
      <c r="AC67" s="430"/>
      <c r="AD67" s="430"/>
      <c r="AE67" s="431"/>
      <c r="AF67" s="432"/>
      <c r="AG67" s="433"/>
      <c r="AH67" s="433"/>
      <c r="AI67" s="433"/>
      <c r="AJ67" s="434"/>
    </row>
    <row r="68" spans="1:36" s="435" customFormat="1" ht="24.75" customHeight="1">
      <c r="A68" s="447" t="s">
        <v>1905</v>
      </c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9"/>
      <c r="T68" s="425">
        <v>53</v>
      </c>
      <c r="U68" s="426"/>
      <c r="V68" s="427" t="s">
        <v>1853</v>
      </c>
      <c r="W68" s="428"/>
      <c r="X68" s="428"/>
      <c r="Y68" s="428"/>
      <c r="Z68" s="429"/>
      <c r="AA68" s="425" t="s">
        <v>1853</v>
      </c>
      <c r="AB68" s="430"/>
      <c r="AC68" s="430"/>
      <c r="AD68" s="430"/>
      <c r="AE68" s="431"/>
      <c r="AF68" s="432"/>
      <c r="AG68" s="433"/>
      <c r="AH68" s="433"/>
      <c r="AI68" s="433"/>
      <c r="AJ68" s="434"/>
    </row>
    <row r="69" spans="1:36" s="435" customFormat="1" ht="19.5" customHeight="1">
      <c r="A69" s="447" t="s">
        <v>1906</v>
      </c>
      <c r="B69" s="448"/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49"/>
      <c r="T69" s="425">
        <v>54</v>
      </c>
      <c r="U69" s="426"/>
      <c r="V69" s="427" t="s">
        <v>1853</v>
      </c>
      <c r="W69" s="428"/>
      <c r="X69" s="428"/>
      <c r="Y69" s="428"/>
      <c r="Z69" s="429"/>
      <c r="AA69" s="425" t="s">
        <v>1853</v>
      </c>
      <c r="AB69" s="430"/>
      <c r="AC69" s="430"/>
      <c r="AD69" s="430"/>
      <c r="AE69" s="431"/>
      <c r="AF69" s="432"/>
      <c r="AG69" s="433"/>
      <c r="AH69" s="433"/>
      <c r="AI69" s="433"/>
      <c r="AJ69" s="434"/>
    </row>
    <row r="70" spans="1:36" s="435" customFormat="1" ht="27" customHeight="1">
      <c r="A70" s="447" t="s">
        <v>1907</v>
      </c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9"/>
      <c r="T70" s="425">
        <v>55</v>
      </c>
      <c r="U70" s="426"/>
      <c r="V70" s="427" t="s">
        <v>1853</v>
      </c>
      <c r="W70" s="428"/>
      <c r="X70" s="428"/>
      <c r="Y70" s="428"/>
      <c r="Z70" s="429"/>
      <c r="AA70" s="425" t="s">
        <v>1853</v>
      </c>
      <c r="AB70" s="430"/>
      <c r="AC70" s="430"/>
      <c r="AD70" s="430"/>
      <c r="AE70" s="431"/>
      <c r="AF70" s="432"/>
      <c r="AG70" s="433"/>
      <c r="AH70" s="433"/>
      <c r="AI70" s="433"/>
      <c r="AJ70" s="434"/>
    </row>
    <row r="71" spans="1:36" s="435" customFormat="1" ht="24" customHeight="1">
      <c r="A71" s="447" t="s">
        <v>1908</v>
      </c>
      <c r="B71" s="448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9"/>
      <c r="T71" s="425">
        <v>56</v>
      </c>
      <c r="U71" s="426"/>
      <c r="V71" s="427" t="s">
        <v>1853</v>
      </c>
      <c r="W71" s="428"/>
      <c r="X71" s="428"/>
      <c r="Y71" s="428"/>
      <c r="Z71" s="429"/>
      <c r="AA71" s="425" t="s">
        <v>1853</v>
      </c>
      <c r="AB71" s="430"/>
      <c r="AC71" s="430"/>
      <c r="AD71" s="430"/>
      <c r="AE71" s="431"/>
      <c r="AF71" s="432"/>
      <c r="AG71" s="433"/>
      <c r="AH71" s="433"/>
      <c r="AI71" s="433"/>
      <c r="AJ71" s="434"/>
    </row>
    <row r="72" spans="1:36" s="435" customFormat="1" ht="24.75" customHeight="1">
      <c r="A72" s="447" t="s">
        <v>1909</v>
      </c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9"/>
      <c r="T72" s="425">
        <v>57</v>
      </c>
      <c r="U72" s="426"/>
      <c r="V72" s="427" t="s">
        <v>1853</v>
      </c>
      <c r="W72" s="428"/>
      <c r="X72" s="428"/>
      <c r="Y72" s="428"/>
      <c r="Z72" s="429"/>
      <c r="AA72" s="425" t="s">
        <v>1853</v>
      </c>
      <c r="AB72" s="430"/>
      <c r="AC72" s="430"/>
      <c r="AD72" s="430"/>
      <c r="AE72" s="431"/>
      <c r="AF72" s="432"/>
      <c r="AG72" s="433"/>
      <c r="AH72" s="433"/>
      <c r="AI72" s="433"/>
      <c r="AJ72" s="434"/>
    </row>
    <row r="73" spans="1:36" s="435" customFormat="1" ht="24" customHeight="1">
      <c r="A73" s="447" t="s">
        <v>1910</v>
      </c>
      <c r="B73" s="448"/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9"/>
      <c r="T73" s="425">
        <v>58</v>
      </c>
      <c r="U73" s="426"/>
      <c r="V73" s="427" t="s">
        <v>1853</v>
      </c>
      <c r="W73" s="428"/>
      <c r="X73" s="428"/>
      <c r="Y73" s="428"/>
      <c r="Z73" s="429"/>
      <c r="AA73" s="425" t="s">
        <v>1853</v>
      </c>
      <c r="AB73" s="430"/>
      <c r="AC73" s="430"/>
      <c r="AD73" s="430"/>
      <c r="AE73" s="431"/>
      <c r="AF73" s="432"/>
      <c r="AG73" s="433"/>
      <c r="AH73" s="433"/>
      <c r="AI73" s="433"/>
      <c r="AJ73" s="434"/>
    </row>
    <row r="74" spans="1:36" s="435" customFormat="1" ht="27" customHeight="1">
      <c r="A74" s="439" t="s">
        <v>1911</v>
      </c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1"/>
      <c r="T74" s="442">
        <v>59</v>
      </c>
      <c r="U74" s="443"/>
      <c r="V74" s="444">
        <v>17000</v>
      </c>
      <c r="W74" s="445"/>
      <c r="X74" s="445"/>
      <c r="Y74" s="445"/>
      <c r="Z74" s="446"/>
      <c r="AA74" s="432"/>
      <c r="AB74" s="433"/>
      <c r="AC74" s="433"/>
      <c r="AD74" s="433"/>
      <c r="AE74" s="434"/>
      <c r="AF74" s="432"/>
      <c r="AG74" s="433"/>
      <c r="AH74" s="433"/>
      <c r="AI74" s="433"/>
      <c r="AJ74" s="434"/>
    </row>
    <row r="75" spans="1:36" s="435" customFormat="1" ht="27" customHeight="1">
      <c r="A75" s="439" t="s">
        <v>1912</v>
      </c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1"/>
      <c r="T75" s="442">
        <v>60</v>
      </c>
      <c r="U75" s="443"/>
      <c r="V75" s="444">
        <f>SUM(V66+V74)</f>
        <v>17000</v>
      </c>
      <c r="W75" s="445"/>
      <c r="X75" s="445"/>
      <c r="Y75" s="445"/>
      <c r="Z75" s="446"/>
      <c r="AA75" s="432"/>
      <c r="AB75" s="433"/>
      <c r="AC75" s="433"/>
      <c r="AD75" s="433"/>
      <c r="AE75" s="434"/>
      <c r="AF75" s="432"/>
      <c r="AG75" s="433"/>
      <c r="AH75" s="433"/>
      <c r="AI75" s="433"/>
      <c r="AJ75" s="434"/>
    </row>
    <row r="76" spans="1:36" s="435" customFormat="1" ht="27" customHeight="1">
      <c r="A76" s="439" t="s">
        <v>1913</v>
      </c>
      <c r="B76" s="440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1"/>
      <c r="T76" s="442">
        <v>61</v>
      </c>
      <c r="U76" s="443"/>
      <c r="V76" s="453">
        <f>SUM(V32+V58+V75)</f>
        <v>230000</v>
      </c>
      <c r="W76" s="454"/>
      <c r="X76" s="454"/>
      <c r="Y76" s="454"/>
      <c r="Z76" s="455"/>
      <c r="AA76" s="432"/>
      <c r="AB76" s="433"/>
      <c r="AC76" s="433"/>
      <c r="AD76" s="433"/>
      <c r="AE76" s="434"/>
      <c r="AF76" s="432"/>
      <c r="AG76" s="433"/>
      <c r="AH76" s="433"/>
      <c r="AI76" s="433"/>
      <c r="AJ76" s="434"/>
    </row>
    <row r="77" spans="1:36" ht="21.75" customHeight="1">
      <c r="A77" s="456" t="s">
        <v>1914</v>
      </c>
      <c r="B77" s="457"/>
      <c r="C77" s="457"/>
      <c r="D77" s="457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25">
        <v>62</v>
      </c>
      <c r="U77" s="426"/>
      <c r="V77" s="444"/>
      <c r="W77" s="445"/>
      <c r="X77" s="445"/>
      <c r="Y77" s="445"/>
      <c r="Z77" s="446"/>
      <c r="AA77" s="432"/>
      <c r="AB77" s="433"/>
      <c r="AC77" s="433"/>
      <c r="AD77" s="433"/>
      <c r="AE77" s="434"/>
      <c r="AF77" s="425" t="s">
        <v>1853</v>
      </c>
      <c r="AG77" s="430"/>
      <c r="AH77" s="430"/>
      <c r="AI77" s="430"/>
      <c r="AJ77" s="431"/>
    </row>
    <row r="78" spans="1:36" ht="21.75" customHeight="1">
      <c r="A78" s="456" t="s">
        <v>1915</v>
      </c>
      <c r="B78" s="457"/>
      <c r="C78" s="457"/>
      <c r="D78" s="457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25">
        <v>63</v>
      </c>
      <c r="U78" s="426"/>
      <c r="V78" s="444">
        <v>555056</v>
      </c>
      <c r="W78" s="445"/>
      <c r="X78" s="445"/>
      <c r="Y78" s="445"/>
      <c r="Z78" s="446"/>
      <c r="AA78" s="432"/>
      <c r="AB78" s="433"/>
      <c r="AC78" s="433"/>
      <c r="AD78" s="433"/>
      <c r="AE78" s="434"/>
      <c r="AF78" s="425" t="s">
        <v>1853</v>
      </c>
      <c r="AG78" s="430"/>
      <c r="AH78" s="430"/>
      <c r="AI78" s="430"/>
      <c r="AJ78" s="431"/>
    </row>
    <row r="79" spans="1:36" ht="21.75" customHeight="1">
      <c r="A79" s="456" t="s">
        <v>1916</v>
      </c>
      <c r="B79" s="457"/>
      <c r="C79" s="457"/>
      <c r="D79" s="457"/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457"/>
      <c r="R79" s="457"/>
      <c r="S79" s="457"/>
      <c r="T79" s="425">
        <v>64</v>
      </c>
      <c r="U79" s="426"/>
      <c r="V79" s="444"/>
      <c r="W79" s="445"/>
      <c r="X79" s="445"/>
      <c r="Y79" s="445"/>
      <c r="Z79" s="446"/>
      <c r="AA79" s="432"/>
      <c r="AB79" s="433"/>
      <c r="AC79" s="433"/>
      <c r="AD79" s="433"/>
      <c r="AE79" s="434"/>
      <c r="AF79" s="425" t="s">
        <v>1853</v>
      </c>
      <c r="AG79" s="430"/>
      <c r="AH79" s="430"/>
      <c r="AI79" s="430"/>
      <c r="AJ79" s="431"/>
    </row>
    <row r="80" spans="1:36" ht="21.75" customHeight="1">
      <c r="A80" s="458" t="s">
        <v>1917</v>
      </c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25">
        <v>65</v>
      </c>
      <c r="U80" s="426"/>
      <c r="V80" s="444"/>
      <c r="W80" s="445"/>
      <c r="X80" s="445"/>
      <c r="Y80" s="445"/>
      <c r="Z80" s="446"/>
      <c r="AA80" s="432"/>
      <c r="AB80" s="433"/>
      <c r="AC80" s="433"/>
      <c r="AD80" s="433"/>
      <c r="AE80" s="434"/>
      <c r="AF80" s="425" t="s">
        <v>1853</v>
      </c>
      <c r="AG80" s="430"/>
      <c r="AH80" s="430"/>
      <c r="AI80" s="430"/>
      <c r="AJ80" s="431"/>
    </row>
    <row r="81" spans="1:36" ht="21.75" customHeight="1">
      <c r="A81" s="456" t="s">
        <v>1918</v>
      </c>
      <c r="B81" s="457"/>
      <c r="C81" s="457"/>
      <c r="D81" s="457"/>
      <c r="E81" s="457"/>
      <c r="F81" s="457"/>
      <c r="G81" s="457"/>
      <c r="H81" s="457"/>
      <c r="I81" s="457"/>
      <c r="J81" s="457"/>
      <c r="K81" s="457"/>
      <c r="L81" s="457"/>
      <c r="M81" s="457"/>
      <c r="N81" s="457"/>
      <c r="O81" s="457"/>
      <c r="P81" s="457"/>
      <c r="Q81" s="457"/>
      <c r="R81" s="457"/>
      <c r="S81" s="457"/>
      <c r="T81" s="425">
        <v>66</v>
      </c>
      <c r="U81" s="426"/>
      <c r="V81" s="427" t="s">
        <v>1853</v>
      </c>
      <c r="W81" s="428"/>
      <c r="X81" s="428"/>
      <c r="Y81" s="428"/>
      <c r="Z81" s="429"/>
      <c r="AA81" s="432"/>
      <c r="AB81" s="433"/>
      <c r="AC81" s="433"/>
      <c r="AD81" s="433"/>
      <c r="AE81" s="434"/>
      <c r="AF81" s="432"/>
      <c r="AG81" s="433"/>
      <c r="AH81" s="433"/>
      <c r="AI81" s="433"/>
      <c r="AJ81" s="434"/>
    </row>
    <row r="82" spans="1:36" ht="21.75" customHeight="1">
      <c r="A82" s="459" t="s">
        <v>1919</v>
      </c>
      <c r="B82" s="460"/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42">
        <v>67</v>
      </c>
      <c r="U82" s="443"/>
      <c r="V82" s="453">
        <f>SUM(V77:Z81)</f>
        <v>555056</v>
      </c>
      <c r="W82" s="454"/>
      <c r="X82" s="454"/>
      <c r="Y82" s="454"/>
      <c r="Z82" s="455"/>
      <c r="AA82" s="432"/>
      <c r="AB82" s="433"/>
      <c r="AC82" s="433"/>
      <c r="AD82" s="433"/>
      <c r="AE82" s="434"/>
      <c r="AF82" s="432"/>
      <c r="AG82" s="433"/>
      <c r="AH82" s="433"/>
      <c r="AI82" s="433"/>
      <c r="AJ82" s="434"/>
    </row>
    <row r="83" spans="1:36" ht="21.75" customHeight="1">
      <c r="A83" s="456" t="s">
        <v>1920</v>
      </c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25">
        <v>68</v>
      </c>
      <c r="U83" s="426"/>
      <c r="V83" s="444"/>
      <c r="W83" s="445"/>
      <c r="X83" s="445"/>
      <c r="Y83" s="445"/>
      <c r="Z83" s="446"/>
      <c r="AA83" s="432"/>
      <c r="AB83" s="433"/>
      <c r="AC83" s="433"/>
      <c r="AD83" s="433"/>
      <c r="AE83" s="434"/>
      <c r="AF83" s="432"/>
      <c r="AG83" s="433"/>
      <c r="AH83" s="433"/>
      <c r="AI83" s="433"/>
      <c r="AJ83" s="434"/>
    </row>
    <row r="84" spans="1:36" ht="21.75" customHeight="1">
      <c r="A84" s="456" t="s">
        <v>1921</v>
      </c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25">
        <v>69</v>
      </c>
      <c r="U84" s="426"/>
      <c r="V84" s="444"/>
      <c r="W84" s="445"/>
      <c r="X84" s="445"/>
      <c r="Y84" s="445"/>
      <c r="Z84" s="446"/>
      <c r="AA84" s="432"/>
      <c r="AB84" s="433"/>
      <c r="AC84" s="433"/>
      <c r="AD84" s="433"/>
      <c r="AE84" s="434"/>
      <c r="AF84" s="432"/>
      <c r="AG84" s="433"/>
      <c r="AH84" s="433"/>
      <c r="AI84" s="433"/>
      <c r="AJ84" s="434"/>
    </row>
    <row r="85" spans="1:36" ht="21.75" customHeight="1">
      <c r="A85" s="456" t="s">
        <v>1922</v>
      </c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25">
        <v>70</v>
      </c>
      <c r="U85" s="426"/>
      <c r="V85" s="444"/>
      <c r="W85" s="445"/>
      <c r="X85" s="445"/>
      <c r="Y85" s="445"/>
      <c r="Z85" s="446"/>
      <c r="AA85" s="432"/>
      <c r="AB85" s="433"/>
      <c r="AC85" s="433"/>
      <c r="AD85" s="433"/>
      <c r="AE85" s="434"/>
      <c r="AF85" s="432"/>
      <c r="AG85" s="433"/>
      <c r="AH85" s="433"/>
      <c r="AI85" s="433"/>
      <c r="AJ85" s="434"/>
    </row>
    <row r="86" spans="1:36" ht="21.75" customHeight="1">
      <c r="A86" s="456" t="s">
        <v>1923</v>
      </c>
      <c r="B86" s="457"/>
      <c r="C86" s="457"/>
      <c r="D86" s="457"/>
      <c r="E86" s="457"/>
      <c r="F86" s="457"/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57"/>
      <c r="R86" s="457"/>
      <c r="S86" s="457"/>
      <c r="T86" s="425">
        <v>71</v>
      </c>
      <c r="U86" s="426"/>
      <c r="V86" s="444"/>
      <c r="W86" s="445"/>
      <c r="X86" s="445"/>
      <c r="Y86" s="445"/>
      <c r="Z86" s="446"/>
      <c r="AA86" s="432"/>
      <c r="AB86" s="433"/>
      <c r="AC86" s="433"/>
      <c r="AD86" s="433"/>
      <c r="AE86" s="434"/>
      <c r="AF86" s="432"/>
      <c r="AG86" s="433"/>
      <c r="AH86" s="433"/>
      <c r="AI86" s="433"/>
      <c r="AJ86" s="434"/>
    </row>
    <row r="87" spans="1:36" ht="21.75" customHeight="1">
      <c r="A87" s="456" t="s">
        <v>1924</v>
      </c>
      <c r="B87" s="457"/>
      <c r="C87" s="457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25">
        <v>72</v>
      </c>
      <c r="U87" s="426"/>
      <c r="V87" s="444"/>
      <c r="W87" s="445"/>
      <c r="X87" s="445"/>
      <c r="Y87" s="445"/>
      <c r="Z87" s="446"/>
      <c r="AA87" s="432"/>
      <c r="AB87" s="433"/>
      <c r="AC87" s="433"/>
      <c r="AD87" s="433"/>
      <c r="AE87" s="434"/>
      <c r="AF87" s="432"/>
      <c r="AG87" s="433"/>
      <c r="AH87" s="433"/>
      <c r="AI87" s="433"/>
      <c r="AJ87" s="434"/>
    </row>
    <row r="88" spans="1:36" ht="21.75" customHeight="1">
      <c r="A88" s="459" t="s">
        <v>1925</v>
      </c>
      <c r="B88" s="460"/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42">
        <v>73</v>
      </c>
      <c r="U88" s="443"/>
      <c r="V88" s="444">
        <f>SUM(V83:Z87)</f>
        <v>0</v>
      </c>
      <c r="W88" s="445"/>
      <c r="X88" s="445"/>
      <c r="Y88" s="445"/>
      <c r="Z88" s="446"/>
      <c r="AA88" s="432"/>
      <c r="AB88" s="433"/>
      <c r="AC88" s="433"/>
      <c r="AD88" s="433"/>
      <c r="AE88" s="434"/>
      <c r="AF88" s="432"/>
      <c r="AG88" s="433"/>
      <c r="AH88" s="433"/>
      <c r="AI88" s="433"/>
      <c r="AJ88" s="434"/>
    </row>
    <row r="89" spans="1:36" ht="21.75" customHeight="1">
      <c r="A89" s="456" t="s">
        <v>1926</v>
      </c>
      <c r="B89" s="457"/>
      <c r="C89" s="457"/>
      <c r="D89" s="457"/>
      <c r="E89" s="457"/>
      <c r="F89" s="457"/>
      <c r="G89" s="457"/>
      <c r="H89" s="457"/>
      <c r="I89" s="457"/>
      <c r="J89" s="457"/>
      <c r="K89" s="457"/>
      <c r="L89" s="457"/>
      <c r="M89" s="457"/>
      <c r="N89" s="457"/>
      <c r="O89" s="457"/>
      <c r="P89" s="457"/>
      <c r="Q89" s="457"/>
      <c r="R89" s="457"/>
      <c r="S89" s="457"/>
      <c r="T89" s="442">
        <v>74</v>
      </c>
      <c r="U89" s="461"/>
      <c r="V89" s="444"/>
      <c r="W89" s="445"/>
      <c r="X89" s="445"/>
      <c r="Y89" s="445"/>
      <c r="Z89" s="446"/>
      <c r="AA89" s="432"/>
      <c r="AB89" s="433"/>
      <c r="AC89" s="433"/>
      <c r="AD89" s="433"/>
      <c r="AE89" s="434"/>
      <c r="AF89" s="432"/>
      <c r="AG89" s="433"/>
      <c r="AH89" s="433"/>
      <c r="AI89" s="433"/>
      <c r="AJ89" s="434"/>
    </row>
    <row r="90" spans="1:36" ht="21.75" customHeight="1">
      <c r="A90" s="456" t="s">
        <v>1927</v>
      </c>
      <c r="B90" s="457"/>
      <c r="C90" s="457"/>
      <c r="D90" s="457"/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42">
        <v>75</v>
      </c>
      <c r="U90" s="461"/>
      <c r="V90" s="444"/>
      <c r="W90" s="445"/>
      <c r="X90" s="445"/>
      <c r="Y90" s="445"/>
      <c r="Z90" s="446"/>
      <c r="AA90" s="432"/>
      <c r="AB90" s="433"/>
      <c r="AC90" s="433"/>
      <c r="AD90" s="433"/>
      <c r="AE90" s="434"/>
      <c r="AF90" s="432"/>
      <c r="AG90" s="433"/>
      <c r="AH90" s="433"/>
      <c r="AI90" s="433"/>
      <c r="AJ90" s="434"/>
    </row>
    <row r="91" spans="1:36" ht="21.75" customHeight="1">
      <c r="A91" s="459" t="s">
        <v>1928</v>
      </c>
      <c r="B91" s="460"/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42">
        <v>76</v>
      </c>
      <c r="U91" s="461"/>
      <c r="V91" s="444">
        <f>SUM(V89:Z90)</f>
        <v>0</v>
      </c>
      <c r="W91" s="445"/>
      <c r="X91" s="445"/>
      <c r="Y91" s="445"/>
      <c r="Z91" s="446"/>
      <c r="AA91" s="432"/>
      <c r="AB91" s="433"/>
      <c r="AC91" s="433"/>
      <c r="AD91" s="433"/>
      <c r="AE91" s="434"/>
      <c r="AF91" s="432"/>
      <c r="AG91" s="433"/>
      <c r="AH91" s="433"/>
      <c r="AI91" s="433"/>
      <c r="AJ91" s="434"/>
    </row>
    <row r="92" spans="1:36" ht="21.75" customHeight="1">
      <c r="A92" s="459" t="s">
        <v>1929</v>
      </c>
      <c r="B92" s="460"/>
      <c r="C92" s="460"/>
      <c r="D92" s="460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460"/>
      <c r="T92" s="442">
        <v>77</v>
      </c>
      <c r="U92" s="461"/>
      <c r="V92" s="444">
        <f>SUM(V88+V91)</f>
        <v>0</v>
      </c>
      <c r="W92" s="445"/>
      <c r="X92" s="445"/>
      <c r="Y92" s="445"/>
      <c r="Z92" s="446"/>
      <c r="AA92" s="432"/>
      <c r="AB92" s="433"/>
      <c r="AC92" s="433"/>
      <c r="AD92" s="433"/>
      <c r="AE92" s="434"/>
      <c r="AF92" s="432"/>
      <c r="AG92" s="433"/>
      <c r="AH92" s="433"/>
      <c r="AI92" s="433"/>
      <c r="AJ92" s="434"/>
    </row>
    <row r="93" spans="1:36" ht="21.75" customHeight="1">
      <c r="A93" s="456" t="s">
        <v>1930</v>
      </c>
      <c r="B93" s="457"/>
      <c r="C93" s="457"/>
      <c r="D93" s="457"/>
      <c r="E93" s="457"/>
      <c r="F93" s="457"/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57"/>
      <c r="R93" s="457"/>
      <c r="S93" s="457"/>
      <c r="T93" s="425">
        <v>78</v>
      </c>
      <c r="U93" s="431"/>
      <c r="V93" s="444"/>
      <c r="W93" s="445"/>
      <c r="X93" s="445"/>
      <c r="Y93" s="445"/>
      <c r="Z93" s="446"/>
      <c r="AA93" s="432"/>
      <c r="AB93" s="433"/>
      <c r="AC93" s="433"/>
      <c r="AD93" s="433"/>
      <c r="AE93" s="434"/>
      <c r="AF93" s="432"/>
      <c r="AG93" s="433"/>
      <c r="AH93" s="433"/>
      <c r="AI93" s="433"/>
      <c r="AJ93" s="434"/>
    </row>
    <row r="94" spans="1:36" ht="21.75" customHeight="1">
      <c r="A94" s="456" t="s">
        <v>1931</v>
      </c>
      <c r="B94" s="45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25">
        <v>79</v>
      </c>
      <c r="U94" s="431"/>
      <c r="V94" s="444"/>
      <c r="W94" s="445"/>
      <c r="X94" s="445"/>
      <c r="Y94" s="445"/>
      <c r="Z94" s="446"/>
      <c r="AA94" s="432"/>
      <c r="AB94" s="433"/>
      <c r="AC94" s="433"/>
      <c r="AD94" s="433"/>
      <c r="AE94" s="434"/>
      <c r="AF94" s="432"/>
      <c r="AG94" s="433"/>
      <c r="AH94" s="433"/>
      <c r="AI94" s="433"/>
      <c r="AJ94" s="434"/>
    </row>
    <row r="95" spans="1:36" ht="21.75" customHeight="1">
      <c r="A95" s="462" t="s">
        <v>1932</v>
      </c>
      <c r="B95" s="463"/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25">
        <v>80</v>
      </c>
      <c r="U95" s="431"/>
      <c r="V95" s="444"/>
      <c r="W95" s="445"/>
      <c r="X95" s="445"/>
      <c r="Y95" s="445"/>
      <c r="Z95" s="446"/>
      <c r="AA95" s="432"/>
      <c r="AB95" s="433"/>
      <c r="AC95" s="433"/>
      <c r="AD95" s="433"/>
      <c r="AE95" s="434"/>
      <c r="AF95" s="432"/>
      <c r="AG95" s="433"/>
      <c r="AH95" s="433"/>
      <c r="AI95" s="433"/>
      <c r="AJ95" s="434"/>
    </row>
    <row r="96" spans="1:36" ht="21.75" customHeight="1">
      <c r="A96" s="459" t="s">
        <v>1933</v>
      </c>
      <c r="B96" s="460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42">
        <v>81</v>
      </c>
      <c r="U96" s="461"/>
      <c r="V96" s="444">
        <f>SUM(V93:Z95)</f>
        <v>0</v>
      </c>
      <c r="W96" s="445"/>
      <c r="X96" s="445"/>
      <c r="Y96" s="445"/>
      <c r="Z96" s="446"/>
      <c r="AA96" s="432"/>
      <c r="AB96" s="433"/>
      <c r="AC96" s="433"/>
      <c r="AD96" s="433"/>
      <c r="AE96" s="434"/>
      <c r="AF96" s="432"/>
      <c r="AG96" s="433"/>
      <c r="AH96" s="433"/>
      <c r="AI96" s="433"/>
      <c r="AJ96" s="434"/>
    </row>
    <row r="97" spans="1:36" ht="21.75" customHeight="1">
      <c r="A97" s="459" t="s">
        <v>1934</v>
      </c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42">
        <v>82</v>
      </c>
      <c r="U97" s="461"/>
      <c r="V97" s="444">
        <f>SUM(V92+V96)</f>
        <v>0</v>
      </c>
      <c r="W97" s="445"/>
      <c r="X97" s="445"/>
      <c r="Y97" s="445"/>
      <c r="Z97" s="446"/>
      <c r="AA97" s="432"/>
      <c r="AB97" s="433"/>
      <c r="AC97" s="433"/>
      <c r="AD97" s="433"/>
      <c r="AE97" s="434"/>
      <c r="AF97" s="432"/>
      <c r="AG97" s="433"/>
      <c r="AH97" s="433"/>
      <c r="AI97" s="433"/>
      <c r="AJ97" s="434"/>
    </row>
    <row r="98" spans="1:36" ht="21.75" customHeight="1">
      <c r="A98" s="456" t="s">
        <v>1935</v>
      </c>
      <c r="B98" s="457"/>
      <c r="C98" s="457"/>
      <c r="D98" s="457"/>
      <c r="E98" s="457"/>
      <c r="F98" s="457"/>
      <c r="G98" s="457"/>
      <c r="H98" s="457"/>
      <c r="I98" s="457"/>
      <c r="J98" s="457"/>
      <c r="K98" s="457"/>
      <c r="L98" s="457"/>
      <c r="M98" s="457"/>
      <c r="N98" s="457"/>
      <c r="O98" s="457"/>
      <c r="P98" s="457"/>
      <c r="Q98" s="457"/>
      <c r="R98" s="457"/>
      <c r="S98" s="457"/>
      <c r="T98" s="425">
        <v>83</v>
      </c>
      <c r="U98" s="431"/>
      <c r="V98" s="444"/>
      <c r="W98" s="445"/>
      <c r="X98" s="445"/>
      <c r="Y98" s="445"/>
      <c r="Z98" s="446"/>
      <c r="AA98" s="432"/>
      <c r="AB98" s="433"/>
      <c r="AC98" s="433"/>
      <c r="AD98" s="433"/>
      <c r="AE98" s="434"/>
      <c r="AF98" s="432"/>
      <c r="AG98" s="433"/>
      <c r="AH98" s="433"/>
      <c r="AI98" s="433"/>
      <c r="AJ98" s="434"/>
    </row>
    <row r="99" spans="1:36" ht="21.75" customHeight="1">
      <c r="A99" s="462" t="s">
        <v>1936</v>
      </c>
      <c r="B99" s="463"/>
      <c r="C99" s="463"/>
      <c r="D99" s="463"/>
      <c r="E99" s="463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463"/>
      <c r="Q99" s="463"/>
      <c r="R99" s="463"/>
      <c r="S99" s="463"/>
      <c r="T99" s="425">
        <v>84</v>
      </c>
      <c r="U99" s="431"/>
      <c r="V99" s="444"/>
      <c r="W99" s="445"/>
      <c r="X99" s="445"/>
      <c r="Y99" s="445"/>
      <c r="Z99" s="446"/>
      <c r="AA99" s="432"/>
      <c r="AB99" s="433"/>
      <c r="AC99" s="433"/>
      <c r="AD99" s="433"/>
      <c r="AE99" s="434"/>
      <c r="AF99" s="432"/>
      <c r="AG99" s="433"/>
      <c r="AH99" s="433"/>
      <c r="AI99" s="433"/>
      <c r="AJ99" s="434"/>
    </row>
    <row r="100" spans="1:36" ht="21.75" customHeight="1">
      <c r="A100" s="456" t="s">
        <v>1937</v>
      </c>
      <c r="B100" s="457"/>
      <c r="C100" s="457"/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  <c r="N100" s="457"/>
      <c r="O100" s="457"/>
      <c r="P100" s="457"/>
      <c r="Q100" s="457"/>
      <c r="R100" s="457"/>
      <c r="S100" s="457"/>
      <c r="T100" s="425">
        <v>85</v>
      </c>
      <c r="U100" s="431"/>
      <c r="V100" s="444"/>
      <c r="W100" s="445"/>
      <c r="X100" s="445"/>
      <c r="Y100" s="445"/>
      <c r="Z100" s="446"/>
      <c r="AA100" s="432"/>
      <c r="AB100" s="433"/>
      <c r="AC100" s="433"/>
      <c r="AD100" s="433"/>
      <c r="AE100" s="434"/>
      <c r="AF100" s="432"/>
      <c r="AG100" s="433"/>
      <c r="AH100" s="433"/>
      <c r="AI100" s="433"/>
      <c r="AJ100" s="434"/>
    </row>
    <row r="101" spans="1:36" ht="21.75" customHeight="1">
      <c r="A101" s="456" t="s">
        <v>1938</v>
      </c>
      <c r="B101" s="457"/>
      <c r="C101" s="457"/>
      <c r="D101" s="457"/>
      <c r="E101" s="457"/>
      <c r="F101" s="457"/>
      <c r="G101" s="457"/>
      <c r="H101" s="457"/>
      <c r="I101" s="457"/>
      <c r="J101" s="457"/>
      <c r="K101" s="457"/>
      <c r="L101" s="457"/>
      <c r="M101" s="457"/>
      <c r="N101" s="457"/>
      <c r="O101" s="457"/>
      <c r="P101" s="457"/>
      <c r="Q101" s="457"/>
      <c r="R101" s="457"/>
      <c r="S101" s="457"/>
      <c r="T101" s="425">
        <v>86</v>
      </c>
      <c r="U101" s="431"/>
      <c r="V101" s="444"/>
      <c r="W101" s="445"/>
      <c r="X101" s="445"/>
      <c r="Y101" s="445"/>
      <c r="Z101" s="446"/>
      <c r="AA101" s="432"/>
      <c r="AB101" s="433"/>
      <c r="AC101" s="433"/>
      <c r="AD101" s="433"/>
      <c r="AE101" s="434"/>
      <c r="AF101" s="432"/>
      <c r="AG101" s="433"/>
      <c r="AH101" s="433"/>
      <c r="AI101" s="433"/>
      <c r="AJ101" s="434"/>
    </row>
    <row r="102" spans="1:36" ht="21.75" customHeight="1">
      <c r="A102" s="456" t="s">
        <v>1939</v>
      </c>
      <c r="B102" s="457"/>
      <c r="C102" s="457"/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7"/>
      <c r="Q102" s="457"/>
      <c r="R102" s="457"/>
      <c r="S102" s="457"/>
      <c r="T102" s="425">
        <v>87</v>
      </c>
      <c r="U102" s="431"/>
      <c r="V102" s="444"/>
      <c r="W102" s="445"/>
      <c r="X102" s="445"/>
      <c r="Y102" s="445"/>
      <c r="Z102" s="446"/>
      <c r="AA102" s="432"/>
      <c r="AB102" s="433"/>
      <c r="AC102" s="433"/>
      <c r="AD102" s="433"/>
      <c r="AE102" s="434"/>
      <c r="AF102" s="432"/>
      <c r="AG102" s="433"/>
      <c r="AH102" s="433"/>
      <c r="AI102" s="433"/>
      <c r="AJ102" s="434"/>
    </row>
    <row r="103" spans="1:36" ht="21.75" customHeight="1">
      <c r="A103" s="456" t="s">
        <v>1940</v>
      </c>
      <c r="B103" s="457"/>
      <c r="C103" s="457"/>
      <c r="D103" s="457"/>
      <c r="E103" s="457"/>
      <c r="F103" s="457"/>
      <c r="G103" s="457"/>
      <c r="H103" s="457"/>
      <c r="I103" s="457"/>
      <c r="J103" s="457"/>
      <c r="K103" s="457"/>
      <c r="L103" s="457"/>
      <c r="M103" s="457"/>
      <c r="N103" s="457"/>
      <c r="O103" s="457"/>
      <c r="P103" s="457"/>
      <c r="Q103" s="457"/>
      <c r="R103" s="457"/>
      <c r="S103" s="457"/>
      <c r="T103" s="425">
        <v>88</v>
      </c>
      <c r="U103" s="431"/>
      <c r="V103" s="444"/>
      <c r="W103" s="445"/>
      <c r="X103" s="445"/>
      <c r="Y103" s="445"/>
      <c r="Z103" s="446"/>
      <c r="AA103" s="432"/>
      <c r="AB103" s="433"/>
      <c r="AC103" s="433"/>
      <c r="AD103" s="433"/>
      <c r="AE103" s="434"/>
      <c r="AF103" s="432"/>
      <c r="AG103" s="433"/>
      <c r="AH103" s="433"/>
      <c r="AI103" s="433"/>
      <c r="AJ103" s="434"/>
    </row>
    <row r="104" spans="1:36" ht="21.75" customHeight="1">
      <c r="A104" s="459" t="s">
        <v>1941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0"/>
      <c r="L104" s="460"/>
      <c r="M104" s="460"/>
      <c r="N104" s="460"/>
      <c r="O104" s="460"/>
      <c r="P104" s="460"/>
      <c r="Q104" s="460"/>
      <c r="R104" s="460"/>
      <c r="S104" s="460"/>
      <c r="T104" s="442">
        <v>89</v>
      </c>
      <c r="U104" s="461"/>
      <c r="V104" s="444"/>
      <c r="W104" s="445"/>
      <c r="X104" s="445"/>
      <c r="Y104" s="445"/>
      <c r="Z104" s="446"/>
      <c r="AA104" s="432"/>
      <c r="AB104" s="433"/>
      <c r="AC104" s="433"/>
      <c r="AD104" s="433"/>
      <c r="AE104" s="434"/>
      <c r="AF104" s="432"/>
      <c r="AG104" s="433"/>
      <c r="AH104" s="433"/>
      <c r="AI104" s="433"/>
      <c r="AJ104" s="434"/>
    </row>
    <row r="105" spans="1:36" ht="21.75" customHeight="1">
      <c r="A105" s="459" t="s">
        <v>1942</v>
      </c>
      <c r="B105" s="464"/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42">
        <v>90</v>
      </c>
      <c r="U105" s="461"/>
      <c r="V105" s="444">
        <f>SUM(V97+V104)</f>
        <v>0</v>
      </c>
      <c r="W105" s="445"/>
      <c r="X105" s="445"/>
      <c r="Y105" s="445"/>
      <c r="Z105" s="446"/>
      <c r="AA105" s="432"/>
      <c r="AB105" s="433"/>
      <c r="AC105" s="433"/>
      <c r="AD105" s="433"/>
      <c r="AE105" s="434"/>
      <c r="AF105" s="432"/>
      <c r="AG105" s="433"/>
      <c r="AH105" s="433"/>
      <c r="AI105" s="433"/>
      <c r="AJ105" s="434"/>
    </row>
    <row r="106" spans="1:36" ht="26.25" customHeight="1">
      <c r="A106" s="465" t="s">
        <v>1943</v>
      </c>
      <c r="B106" s="466"/>
      <c r="C106" s="466"/>
      <c r="D106" s="466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66"/>
      <c r="P106" s="466"/>
      <c r="Q106" s="466"/>
      <c r="R106" s="466"/>
      <c r="S106" s="467"/>
      <c r="T106" s="425">
        <v>91</v>
      </c>
      <c r="U106" s="431"/>
      <c r="V106" s="427" t="s">
        <v>1853</v>
      </c>
      <c r="W106" s="428"/>
      <c r="X106" s="428"/>
      <c r="Y106" s="428"/>
      <c r="Z106" s="429"/>
      <c r="AA106" s="425" t="s">
        <v>1853</v>
      </c>
      <c r="AB106" s="430"/>
      <c r="AC106" s="430"/>
      <c r="AD106" s="430"/>
      <c r="AE106" s="431"/>
      <c r="AF106" s="432"/>
      <c r="AG106" s="433"/>
      <c r="AH106" s="433"/>
      <c r="AI106" s="433"/>
      <c r="AJ106" s="434"/>
    </row>
    <row r="107" spans="1:36" ht="26.25" customHeight="1">
      <c r="A107" s="465" t="s">
        <v>1944</v>
      </c>
      <c r="B107" s="466"/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466"/>
      <c r="N107" s="466"/>
      <c r="O107" s="466"/>
      <c r="P107" s="466"/>
      <c r="Q107" s="466"/>
      <c r="R107" s="466"/>
      <c r="S107" s="467"/>
      <c r="T107" s="425">
        <v>92</v>
      </c>
      <c r="U107" s="431"/>
      <c r="V107" s="427" t="s">
        <v>1853</v>
      </c>
      <c r="W107" s="428"/>
      <c r="X107" s="428"/>
      <c r="Y107" s="428"/>
      <c r="Z107" s="429"/>
      <c r="AA107" s="425" t="s">
        <v>1853</v>
      </c>
      <c r="AB107" s="430"/>
      <c r="AC107" s="430"/>
      <c r="AD107" s="430"/>
      <c r="AE107" s="431"/>
      <c r="AF107" s="432"/>
      <c r="AG107" s="433"/>
      <c r="AH107" s="433"/>
      <c r="AI107" s="433"/>
      <c r="AJ107" s="434"/>
    </row>
    <row r="108" spans="1:36" ht="22.5" customHeight="1">
      <c r="A108" s="465" t="s">
        <v>1945</v>
      </c>
      <c r="B108" s="466"/>
      <c r="C108" s="466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7"/>
      <c r="T108" s="425">
        <v>93</v>
      </c>
      <c r="U108" s="431"/>
      <c r="V108" s="427" t="s">
        <v>1853</v>
      </c>
      <c r="W108" s="428"/>
      <c r="X108" s="428"/>
      <c r="Y108" s="428"/>
      <c r="Z108" s="429"/>
      <c r="AA108" s="425" t="s">
        <v>1853</v>
      </c>
      <c r="AB108" s="430"/>
      <c r="AC108" s="430"/>
      <c r="AD108" s="430"/>
      <c r="AE108" s="431"/>
      <c r="AF108" s="432"/>
      <c r="AG108" s="433"/>
      <c r="AH108" s="433"/>
      <c r="AI108" s="433"/>
      <c r="AJ108" s="434"/>
    </row>
    <row r="109" spans="1:36" ht="22.5" customHeight="1">
      <c r="A109" s="465" t="s">
        <v>1946</v>
      </c>
      <c r="B109" s="466"/>
      <c r="C109" s="466"/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7"/>
      <c r="T109" s="425">
        <v>94</v>
      </c>
      <c r="U109" s="431"/>
      <c r="V109" s="427" t="s">
        <v>1853</v>
      </c>
      <c r="W109" s="428"/>
      <c r="X109" s="428"/>
      <c r="Y109" s="428"/>
      <c r="Z109" s="429"/>
      <c r="AA109" s="425" t="s">
        <v>1853</v>
      </c>
      <c r="AB109" s="430"/>
      <c r="AC109" s="430"/>
      <c r="AD109" s="430"/>
      <c r="AE109" s="431"/>
      <c r="AF109" s="432"/>
      <c r="AG109" s="433"/>
      <c r="AH109" s="433"/>
      <c r="AI109" s="433"/>
      <c r="AJ109" s="434"/>
    </row>
    <row r="110" spans="1:36" ht="26.25" customHeight="1">
      <c r="A110" s="465" t="s">
        <v>1947</v>
      </c>
      <c r="B110" s="466"/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7"/>
      <c r="T110" s="425">
        <v>95</v>
      </c>
      <c r="U110" s="431"/>
      <c r="V110" s="427" t="s">
        <v>1853</v>
      </c>
      <c r="W110" s="428"/>
      <c r="X110" s="428"/>
      <c r="Y110" s="428"/>
      <c r="Z110" s="429"/>
      <c r="AA110" s="425" t="s">
        <v>1853</v>
      </c>
      <c r="AB110" s="430"/>
      <c r="AC110" s="430"/>
      <c r="AD110" s="430"/>
      <c r="AE110" s="431"/>
      <c r="AF110" s="432"/>
      <c r="AG110" s="433"/>
      <c r="AH110" s="433"/>
      <c r="AI110" s="433"/>
      <c r="AJ110" s="434"/>
    </row>
    <row r="111" spans="1:36" ht="26.25" customHeight="1">
      <c r="A111" s="465" t="s">
        <v>1948</v>
      </c>
      <c r="B111" s="466"/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7"/>
      <c r="T111" s="425">
        <v>96</v>
      </c>
      <c r="U111" s="431"/>
      <c r="V111" s="427" t="s">
        <v>1853</v>
      </c>
      <c r="W111" s="428"/>
      <c r="X111" s="428"/>
      <c r="Y111" s="428"/>
      <c r="Z111" s="429"/>
      <c r="AA111" s="425" t="s">
        <v>1853</v>
      </c>
      <c r="AB111" s="430"/>
      <c r="AC111" s="430"/>
      <c r="AD111" s="430"/>
      <c r="AE111" s="431"/>
      <c r="AF111" s="432"/>
      <c r="AG111" s="433"/>
      <c r="AH111" s="433"/>
      <c r="AI111" s="433"/>
      <c r="AJ111" s="434"/>
    </row>
    <row r="112" spans="1:36" ht="26.25" customHeight="1">
      <c r="A112" s="465" t="s">
        <v>1949</v>
      </c>
      <c r="B112" s="466"/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466"/>
      <c r="R112" s="466"/>
      <c r="S112" s="467"/>
      <c r="T112" s="425">
        <v>97</v>
      </c>
      <c r="U112" s="431"/>
      <c r="V112" s="427" t="s">
        <v>1853</v>
      </c>
      <c r="W112" s="428"/>
      <c r="X112" s="428"/>
      <c r="Y112" s="428"/>
      <c r="Z112" s="429"/>
      <c r="AA112" s="425" t="s">
        <v>1853</v>
      </c>
      <c r="AB112" s="430"/>
      <c r="AC112" s="430"/>
      <c r="AD112" s="430"/>
      <c r="AE112" s="431"/>
      <c r="AF112" s="432"/>
      <c r="AG112" s="433"/>
      <c r="AH112" s="433"/>
      <c r="AI112" s="433"/>
      <c r="AJ112" s="434"/>
    </row>
    <row r="113" spans="1:36" ht="21.75" customHeight="1">
      <c r="A113" s="459" t="s">
        <v>1950</v>
      </c>
      <c r="B113" s="460"/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0"/>
      <c r="S113" s="460"/>
      <c r="T113" s="442">
        <v>98</v>
      </c>
      <c r="U113" s="461"/>
      <c r="V113" s="444"/>
      <c r="W113" s="445"/>
      <c r="X113" s="445"/>
      <c r="Y113" s="445"/>
      <c r="Z113" s="446"/>
      <c r="AA113" s="432"/>
      <c r="AB113" s="433"/>
      <c r="AC113" s="433"/>
      <c r="AD113" s="433"/>
      <c r="AE113" s="434"/>
      <c r="AF113" s="432"/>
      <c r="AG113" s="433"/>
      <c r="AH113" s="433"/>
      <c r="AI113" s="433"/>
      <c r="AJ113" s="434"/>
    </row>
    <row r="114" spans="1:36" ht="26.25" customHeight="1">
      <c r="A114" s="465" t="s">
        <v>1951</v>
      </c>
      <c r="B114" s="466"/>
      <c r="C114" s="466"/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7"/>
      <c r="T114" s="425">
        <v>99</v>
      </c>
      <c r="U114" s="431"/>
      <c r="V114" s="427" t="s">
        <v>1853</v>
      </c>
      <c r="W114" s="428"/>
      <c r="X114" s="428"/>
      <c r="Y114" s="428"/>
      <c r="Z114" s="429"/>
      <c r="AA114" s="425" t="s">
        <v>1853</v>
      </c>
      <c r="AB114" s="430"/>
      <c r="AC114" s="430"/>
      <c r="AD114" s="430"/>
      <c r="AE114" s="431"/>
      <c r="AF114" s="432"/>
      <c r="AG114" s="433"/>
      <c r="AH114" s="433"/>
      <c r="AI114" s="433"/>
      <c r="AJ114" s="434"/>
    </row>
    <row r="115" spans="1:36" ht="26.25" customHeight="1">
      <c r="A115" s="465" t="s">
        <v>1952</v>
      </c>
      <c r="B115" s="466"/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66"/>
      <c r="S115" s="467"/>
      <c r="T115" s="425">
        <v>100</v>
      </c>
      <c r="U115" s="431"/>
      <c r="V115" s="427" t="s">
        <v>1853</v>
      </c>
      <c r="W115" s="428"/>
      <c r="X115" s="428"/>
      <c r="Y115" s="428"/>
      <c r="Z115" s="429"/>
      <c r="AA115" s="425" t="s">
        <v>1853</v>
      </c>
      <c r="AB115" s="430"/>
      <c r="AC115" s="430"/>
      <c r="AD115" s="430"/>
      <c r="AE115" s="431"/>
      <c r="AF115" s="432"/>
      <c r="AG115" s="433"/>
      <c r="AH115" s="433"/>
      <c r="AI115" s="433"/>
      <c r="AJ115" s="434"/>
    </row>
    <row r="116" spans="1:36" ht="26.25" customHeight="1">
      <c r="A116" s="465" t="s">
        <v>1953</v>
      </c>
      <c r="B116" s="466"/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466"/>
      <c r="R116" s="466"/>
      <c r="S116" s="467"/>
      <c r="T116" s="425">
        <v>101</v>
      </c>
      <c r="U116" s="431"/>
      <c r="V116" s="427" t="s">
        <v>1853</v>
      </c>
      <c r="W116" s="428"/>
      <c r="X116" s="428"/>
      <c r="Y116" s="428"/>
      <c r="Z116" s="429"/>
      <c r="AA116" s="425" t="s">
        <v>1853</v>
      </c>
      <c r="AB116" s="430"/>
      <c r="AC116" s="430"/>
      <c r="AD116" s="430"/>
      <c r="AE116" s="431"/>
      <c r="AF116" s="432"/>
      <c r="AG116" s="433"/>
      <c r="AH116" s="433"/>
      <c r="AI116" s="433"/>
      <c r="AJ116" s="434"/>
    </row>
    <row r="117" spans="1:36" ht="26.25" customHeight="1">
      <c r="A117" s="465" t="s">
        <v>1954</v>
      </c>
      <c r="B117" s="466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66"/>
      <c r="P117" s="466"/>
      <c r="Q117" s="466"/>
      <c r="R117" s="466"/>
      <c r="S117" s="467"/>
      <c r="T117" s="425">
        <v>102</v>
      </c>
      <c r="U117" s="431"/>
      <c r="V117" s="427" t="s">
        <v>1853</v>
      </c>
      <c r="W117" s="428"/>
      <c r="X117" s="428"/>
      <c r="Y117" s="428"/>
      <c r="Z117" s="429"/>
      <c r="AA117" s="425" t="s">
        <v>1853</v>
      </c>
      <c r="AB117" s="430"/>
      <c r="AC117" s="430"/>
      <c r="AD117" s="430"/>
      <c r="AE117" s="431"/>
      <c r="AF117" s="432"/>
      <c r="AG117" s="433"/>
      <c r="AH117" s="433"/>
      <c r="AI117" s="433"/>
      <c r="AJ117" s="434"/>
    </row>
    <row r="118" spans="1:36" ht="26.25" customHeight="1">
      <c r="A118" s="465" t="s">
        <v>1955</v>
      </c>
      <c r="B118" s="466"/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/>
      <c r="O118" s="466"/>
      <c r="P118" s="466"/>
      <c r="Q118" s="466"/>
      <c r="R118" s="466"/>
      <c r="S118" s="467"/>
      <c r="T118" s="425">
        <v>103</v>
      </c>
      <c r="U118" s="431"/>
      <c r="V118" s="427" t="s">
        <v>1853</v>
      </c>
      <c r="W118" s="428"/>
      <c r="X118" s="428"/>
      <c r="Y118" s="428"/>
      <c r="Z118" s="429"/>
      <c r="AA118" s="425" t="s">
        <v>1853</v>
      </c>
      <c r="AB118" s="430"/>
      <c r="AC118" s="430"/>
      <c r="AD118" s="430"/>
      <c r="AE118" s="431"/>
      <c r="AF118" s="432"/>
      <c r="AG118" s="433"/>
      <c r="AH118" s="433"/>
      <c r="AI118" s="433"/>
      <c r="AJ118" s="434"/>
    </row>
    <row r="119" spans="1:36" ht="26.25" customHeight="1">
      <c r="A119" s="465" t="s">
        <v>1956</v>
      </c>
      <c r="B119" s="466"/>
      <c r="C119" s="466"/>
      <c r="D119" s="466"/>
      <c r="E119" s="466"/>
      <c r="F119" s="466"/>
      <c r="G119" s="466"/>
      <c r="H119" s="466"/>
      <c r="I119" s="466"/>
      <c r="J119" s="466"/>
      <c r="K119" s="466"/>
      <c r="L119" s="466"/>
      <c r="M119" s="466"/>
      <c r="N119" s="466"/>
      <c r="O119" s="466"/>
      <c r="P119" s="466"/>
      <c r="Q119" s="466"/>
      <c r="R119" s="466"/>
      <c r="S119" s="467"/>
      <c r="T119" s="425">
        <v>104</v>
      </c>
      <c r="U119" s="431"/>
      <c r="V119" s="427" t="s">
        <v>1853</v>
      </c>
      <c r="W119" s="428"/>
      <c r="X119" s="428"/>
      <c r="Y119" s="428"/>
      <c r="Z119" s="429"/>
      <c r="AA119" s="425" t="s">
        <v>1853</v>
      </c>
      <c r="AB119" s="430"/>
      <c r="AC119" s="430"/>
      <c r="AD119" s="430"/>
      <c r="AE119" s="431"/>
      <c r="AF119" s="432"/>
      <c r="AG119" s="433"/>
      <c r="AH119" s="433"/>
      <c r="AI119" s="433"/>
      <c r="AJ119" s="434"/>
    </row>
    <row r="120" spans="1:36" ht="26.25" customHeight="1">
      <c r="A120" s="465" t="s">
        <v>1957</v>
      </c>
      <c r="B120" s="466"/>
      <c r="C120" s="466"/>
      <c r="D120" s="466"/>
      <c r="E120" s="466"/>
      <c r="F120" s="466"/>
      <c r="G120" s="466"/>
      <c r="H120" s="466"/>
      <c r="I120" s="466"/>
      <c r="J120" s="466"/>
      <c r="K120" s="466"/>
      <c r="L120" s="466"/>
      <c r="M120" s="466"/>
      <c r="N120" s="466"/>
      <c r="O120" s="466"/>
      <c r="P120" s="466"/>
      <c r="Q120" s="466"/>
      <c r="R120" s="466"/>
      <c r="S120" s="467"/>
      <c r="T120" s="425">
        <v>105</v>
      </c>
      <c r="U120" s="431"/>
      <c r="V120" s="427" t="s">
        <v>1853</v>
      </c>
      <c r="W120" s="428"/>
      <c r="X120" s="428"/>
      <c r="Y120" s="428"/>
      <c r="Z120" s="429"/>
      <c r="AA120" s="425" t="s">
        <v>1853</v>
      </c>
      <c r="AB120" s="430"/>
      <c r="AC120" s="430"/>
      <c r="AD120" s="430"/>
      <c r="AE120" s="431"/>
      <c r="AF120" s="432"/>
      <c r="AG120" s="433"/>
      <c r="AH120" s="433"/>
      <c r="AI120" s="433"/>
      <c r="AJ120" s="434"/>
    </row>
    <row r="121" spans="1:36" ht="21.75" customHeight="1">
      <c r="A121" s="468" t="s">
        <v>1958</v>
      </c>
      <c r="B121" s="469"/>
      <c r="C121" s="469"/>
      <c r="D121" s="469"/>
      <c r="E121" s="469"/>
      <c r="F121" s="469"/>
      <c r="G121" s="469"/>
      <c r="H121" s="469"/>
      <c r="I121" s="469"/>
      <c r="J121" s="469"/>
      <c r="K121" s="469"/>
      <c r="L121" s="469"/>
      <c r="M121" s="469"/>
      <c r="N121" s="469"/>
      <c r="O121" s="469"/>
      <c r="P121" s="469"/>
      <c r="Q121" s="469"/>
      <c r="R121" s="469"/>
      <c r="S121" s="469"/>
      <c r="T121" s="442">
        <v>106</v>
      </c>
      <c r="U121" s="461"/>
      <c r="V121" s="444"/>
      <c r="W121" s="445"/>
      <c r="X121" s="445"/>
      <c r="Y121" s="445"/>
      <c r="Z121" s="446"/>
      <c r="AA121" s="432"/>
      <c r="AB121" s="433"/>
      <c r="AC121" s="433"/>
      <c r="AD121" s="433"/>
      <c r="AE121" s="434"/>
      <c r="AF121" s="432"/>
      <c r="AG121" s="433"/>
      <c r="AH121" s="433"/>
      <c r="AI121" s="433"/>
      <c r="AJ121" s="434"/>
    </row>
    <row r="122" spans="1:36" ht="24.75" customHeight="1">
      <c r="A122" s="468" t="s">
        <v>1959</v>
      </c>
      <c r="B122" s="469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69"/>
      <c r="Q122" s="469"/>
      <c r="R122" s="469"/>
      <c r="S122" s="469"/>
      <c r="T122" s="442">
        <v>107</v>
      </c>
      <c r="U122" s="461"/>
      <c r="V122" s="444"/>
      <c r="W122" s="445"/>
      <c r="X122" s="445"/>
      <c r="Y122" s="445"/>
      <c r="Z122" s="446"/>
      <c r="AA122" s="432"/>
      <c r="AB122" s="433"/>
      <c r="AC122" s="433"/>
      <c r="AD122" s="433"/>
      <c r="AE122" s="434"/>
      <c r="AF122" s="432"/>
      <c r="AG122" s="433"/>
      <c r="AH122" s="433"/>
      <c r="AI122" s="433"/>
      <c r="AJ122" s="434"/>
    </row>
    <row r="123" spans="1:36" ht="21.75" customHeight="1">
      <c r="A123" s="456" t="s">
        <v>1960</v>
      </c>
      <c r="B123" s="457"/>
      <c r="C123" s="457"/>
      <c r="D123" s="457"/>
      <c r="E123" s="457"/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7"/>
      <c r="R123" s="457"/>
      <c r="S123" s="457"/>
      <c r="T123" s="425">
        <v>108</v>
      </c>
      <c r="U123" s="431"/>
      <c r="V123" s="427" t="s">
        <v>1853</v>
      </c>
      <c r="W123" s="428"/>
      <c r="X123" s="428"/>
      <c r="Y123" s="428"/>
      <c r="Z123" s="429"/>
      <c r="AA123" s="425" t="s">
        <v>1853</v>
      </c>
      <c r="AB123" s="430"/>
      <c r="AC123" s="430"/>
      <c r="AD123" s="430"/>
      <c r="AE123" s="431"/>
      <c r="AF123" s="432"/>
      <c r="AG123" s="433"/>
      <c r="AH123" s="433"/>
      <c r="AI123" s="433"/>
      <c r="AJ123" s="434"/>
    </row>
    <row r="124" spans="1:36" ht="21.75" customHeight="1">
      <c r="A124" s="456" t="s">
        <v>1961</v>
      </c>
      <c r="B124" s="457"/>
      <c r="C124" s="457"/>
      <c r="D124" s="457"/>
      <c r="E124" s="457"/>
      <c r="F124" s="457"/>
      <c r="G124" s="457"/>
      <c r="H124" s="457"/>
      <c r="I124" s="457"/>
      <c r="J124" s="457"/>
      <c r="K124" s="457"/>
      <c r="L124" s="457"/>
      <c r="M124" s="457"/>
      <c r="N124" s="457"/>
      <c r="O124" s="457"/>
      <c r="P124" s="457"/>
      <c r="Q124" s="457"/>
      <c r="R124" s="457"/>
      <c r="S124" s="457"/>
      <c r="T124" s="425">
        <v>109</v>
      </c>
      <c r="U124" s="431"/>
      <c r="V124" s="427" t="s">
        <v>1853</v>
      </c>
      <c r="W124" s="428"/>
      <c r="X124" s="428"/>
      <c r="Y124" s="428"/>
      <c r="Z124" s="429"/>
      <c r="AA124" s="425" t="s">
        <v>1853</v>
      </c>
      <c r="AB124" s="430"/>
      <c r="AC124" s="430"/>
      <c r="AD124" s="430"/>
      <c r="AE124" s="431"/>
      <c r="AF124" s="432"/>
      <c r="AG124" s="433"/>
      <c r="AH124" s="433"/>
      <c r="AI124" s="433"/>
      <c r="AJ124" s="434"/>
    </row>
    <row r="125" spans="1:36" ht="21.75" customHeight="1">
      <c r="A125" s="456" t="s">
        <v>1962</v>
      </c>
      <c r="B125" s="457"/>
      <c r="C125" s="457"/>
      <c r="D125" s="457"/>
      <c r="E125" s="457"/>
      <c r="F125" s="457"/>
      <c r="G125" s="457"/>
      <c r="H125" s="457"/>
      <c r="I125" s="457"/>
      <c r="J125" s="457"/>
      <c r="K125" s="457"/>
      <c r="L125" s="457"/>
      <c r="M125" s="457"/>
      <c r="N125" s="457"/>
      <c r="O125" s="457"/>
      <c r="P125" s="457"/>
      <c r="Q125" s="457"/>
      <c r="R125" s="457"/>
      <c r="S125" s="457"/>
      <c r="T125" s="425">
        <v>110</v>
      </c>
      <c r="U125" s="431"/>
      <c r="V125" s="427" t="s">
        <v>1853</v>
      </c>
      <c r="W125" s="428"/>
      <c r="X125" s="428"/>
      <c r="Y125" s="428"/>
      <c r="Z125" s="429"/>
      <c r="AA125" s="425" t="s">
        <v>1853</v>
      </c>
      <c r="AB125" s="430"/>
      <c r="AC125" s="430"/>
      <c r="AD125" s="430"/>
      <c r="AE125" s="431"/>
      <c r="AF125" s="432"/>
      <c r="AG125" s="433"/>
      <c r="AH125" s="433"/>
      <c r="AI125" s="433"/>
      <c r="AJ125" s="434"/>
    </row>
    <row r="126" spans="1:36" ht="21.75" customHeight="1">
      <c r="A126" s="456" t="s">
        <v>1963</v>
      </c>
      <c r="B126" s="457"/>
      <c r="C126" s="457"/>
      <c r="D126" s="457"/>
      <c r="E126" s="457"/>
      <c r="F126" s="457"/>
      <c r="G126" s="457"/>
      <c r="H126" s="457"/>
      <c r="I126" s="457"/>
      <c r="J126" s="457"/>
      <c r="K126" s="457"/>
      <c r="L126" s="457"/>
      <c r="M126" s="457"/>
      <c r="N126" s="457"/>
      <c r="O126" s="457"/>
      <c r="P126" s="457"/>
      <c r="Q126" s="457"/>
      <c r="R126" s="457"/>
      <c r="S126" s="457"/>
      <c r="T126" s="425">
        <v>111</v>
      </c>
      <c r="U126" s="431"/>
      <c r="V126" s="427" t="s">
        <v>1853</v>
      </c>
      <c r="W126" s="428"/>
      <c r="X126" s="428"/>
      <c r="Y126" s="428"/>
      <c r="Z126" s="429"/>
      <c r="AA126" s="425" t="s">
        <v>1853</v>
      </c>
      <c r="AB126" s="430"/>
      <c r="AC126" s="430"/>
      <c r="AD126" s="430"/>
      <c r="AE126" s="431"/>
      <c r="AF126" s="432"/>
      <c r="AG126" s="433"/>
      <c r="AH126" s="433"/>
      <c r="AI126" s="433"/>
      <c r="AJ126" s="434"/>
    </row>
    <row r="127" spans="1:36" ht="21.75" customHeight="1">
      <c r="A127" s="459" t="s">
        <v>1964</v>
      </c>
      <c r="B127" s="460"/>
      <c r="C127" s="460"/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  <c r="R127" s="460"/>
      <c r="S127" s="460"/>
      <c r="T127" s="442">
        <v>112</v>
      </c>
      <c r="U127" s="461"/>
      <c r="V127" s="444"/>
      <c r="W127" s="445"/>
      <c r="X127" s="445"/>
      <c r="Y127" s="445"/>
      <c r="Z127" s="446"/>
      <c r="AA127" s="432"/>
      <c r="AB127" s="433"/>
      <c r="AC127" s="433"/>
      <c r="AD127" s="433"/>
      <c r="AE127" s="434"/>
      <c r="AF127" s="432"/>
      <c r="AG127" s="433"/>
      <c r="AH127" s="433"/>
      <c r="AI127" s="433"/>
      <c r="AJ127" s="434"/>
    </row>
    <row r="128" spans="1:36" ht="21.75" customHeight="1">
      <c r="A128" s="456" t="s">
        <v>1965</v>
      </c>
      <c r="B128" s="457"/>
      <c r="C128" s="457"/>
      <c r="D128" s="457"/>
      <c r="E128" s="457"/>
      <c r="F128" s="457"/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57"/>
      <c r="R128" s="457"/>
      <c r="S128" s="457"/>
      <c r="T128" s="425">
        <v>113</v>
      </c>
      <c r="U128" s="431"/>
      <c r="V128" s="427" t="s">
        <v>1853</v>
      </c>
      <c r="W128" s="428"/>
      <c r="X128" s="428"/>
      <c r="Y128" s="428"/>
      <c r="Z128" s="429"/>
      <c r="AA128" s="425" t="s">
        <v>1853</v>
      </c>
      <c r="AB128" s="430"/>
      <c r="AC128" s="430"/>
      <c r="AD128" s="430"/>
      <c r="AE128" s="431"/>
      <c r="AF128" s="432"/>
      <c r="AG128" s="433"/>
      <c r="AH128" s="433"/>
      <c r="AI128" s="433"/>
      <c r="AJ128" s="434"/>
    </row>
    <row r="129" spans="1:36" ht="21.75" customHeight="1">
      <c r="A129" s="456" t="s">
        <v>1966</v>
      </c>
      <c r="B129" s="457"/>
      <c r="C129" s="457"/>
      <c r="D129" s="457"/>
      <c r="E129" s="457"/>
      <c r="F129" s="457"/>
      <c r="G129" s="457"/>
      <c r="H129" s="457"/>
      <c r="I129" s="457"/>
      <c r="J129" s="457"/>
      <c r="K129" s="457"/>
      <c r="L129" s="457"/>
      <c r="M129" s="457"/>
      <c r="N129" s="457"/>
      <c r="O129" s="457"/>
      <c r="P129" s="457"/>
      <c r="Q129" s="457"/>
      <c r="R129" s="457"/>
      <c r="S129" s="457"/>
      <c r="T129" s="425">
        <v>114</v>
      </c>
      <c r="U129" s="431"/>
      <c r="V129" s="427" t="s">
        <v>1853</v>
      </c>
      <c r="W129" s="428"/>
      <c r="X129" s="428"/>
      <c r="Y129" s="428"/>
      <c r="Z129" s="429"/>
      <c r="AA129" s="425" t="s">
        <v>1853</v>
      </c>
      <c r="AB129" s="430"/>
      <c r="AC129" s="430"/>
      <c r="AD129" s="430"/>
      <c r="AE129" s="431"/>
      <c r="AF129" s="432"/>
      <c r="AG129" s="433"/>
      <c r="AH129" s="433"/>
      <c r="AI129" s="433"/>
      <c r="AJ129" s="434"/>
    </row>
    <row r="130" spans="1:36" ht="21.75" customHeight="1">
      <c r="A130" s="456" t="s">
        <v>1967</v>
      </c>
      <c r="B130" s="457"/>
      <c r="C130" s="457"/>
      <c r="D130" s="457"/>
      <c r="E130" s="457"/>
      <c r="F130" s="457"/>
      <c r="G130" s="457"/>
      <c r="H130" s="457"/>
      <c r="I130" s="457"/>
      <c r="J130" s="457"/>
      <c r="K130" s="457"/>
      <c r="L130" s="457"/>
      <c r="M130" s="457"/>
      <c r="N130" s="457"/>
      <c r="O130" s="457"/>
      <c r="P130" s="457"/>
      <c r="Q130" s="457"/>
      <c r="R130" s="457"/>
      <c r="S130" s="457"/>
      <c r="T130" s="425">
        <v>115</v>
      </c>
      <c r="U130" s="431"/>
      <c r="V130" s="427" t="s">
        <v>1853</v>
      </c>
      <c r="W130" s="428"/>
      <c r="X130" s="428"/>
      <c r="Y130" s="428"/>
      <c r="Z130" s="429"/>
      <c r="AA130" s="425" t="s">
        <v>1853</v>
      </c>
      <c r="AB130" s="430"/>
      <c r="AC130" s="430"/>
      <c r="AD130" s="430"/>
      <c r="AE130" s="431"/>
      <c r="AF130" s="432"/>
      <c r="AG130" s="433"/>
      <c r="AH130" s="433"/>
      <c r="AI130" s="433"/>
      <c r="AJ130" s="434"/>
    </row>
    <row r="131" spans="1:36" ht="21.75" customHeight="1">
      <c r="A131" s="456" t="s">
        <v>1968</v>
      </c>
      <c r="B131" s="457"/>
      <c r="C131" s="457"/>
      <c r="D131" s="457"/>
      <c r="E131" s="457"/>
      <c r="F131" s="457"/>
      <c r="G131" s="457"/>
      <c r="H131" s="457"/>
      <c r="I131" s="457"/>
      <c r="J131" s="457"/>
      <c r="K131" s="457"/>
      <c r="L131" s="457"/>
      <c r="M131" s="457"/>
      <c r="N131" s="457"/>
      <c r="O131" s="457"/>
      <c r="P131" s="457"/>
      <c r="Q131" s="457"/>
      <c r="R131" s="457"/>
      <c r="S131" s="457"/>
      <c r="T131" s="425">
        <v>116</v>
      </c>
      <c r="U131" s="431"/>
      <c r="V131" s="427" t="s">
        <v>1853</v>
      </c>
      <c r="W131" s="428"/>
      <c r="X131" s="428"/>
      <c r="Y131" s="428"/>
      <c r="Z131" s="429"/>
      <c r="AA131" s="425" t="s">
        <v>1853</v>
      </c>
      <c r="AB131" s="430"/>
      <c r="AC131" s="430"/>
      <c r="AD131" s="430"/>
      <c r="AE131" s="431"/>
      <c r="AF131" s="432"/>
      <c r="AG131" s="433"/>
      <c r="AH131" s="433"/>
      <c r="AI131" s="433"/>
      <c r="AJ131" s="434"/>
    </row>
    <row r="132" spans="1:36" ht="21.75" customHeight="1">
      <c r="A132" s="468" t="s">
        <v>1969</v>
      </c>
      <c r="B132" s="469"/>
      <c r="C132" s="469"/>
      <c r="D132" s="469"/>
      <c r="E132" s="469"/>
      <c r="F132" s="469"/>
      <c r="G132" s="469"/>
      <c r="H132" s="469"/>
      <c r="I132" s="469"/>
      <c r="J132" s="469"/>
      <c r="K132" s="469"/>
      <c r="L132" s="469"/>
      <c r="M132" s="469"/>
      <c r="N132" s="469"/>
      <c r="O132" s="469"/>
      <c r="P132" s="469"/>
      <c r="Q132" s="469"/>
      <c r="R132" s="469"/>
      <c r="S132" s="469"/>
      <c r="T132" s="442">
        <v>117</v>
      </c>
      <c r="U132" s="461"/>
      <c r="V132" s="444"/>
      <c r="W132" s="445"/>
      <c r="X132" s="445"/>
      <c r="Y132" s="445"/>
      <c r="Z132" s="446"/>
      <c r="AA132" s="432"/>
      <c r="AB132" s="433"/>
      <c r="AC132" s="433"/>
      <c r="AD132" s="433"/>
      <c r="AE132" s="434"/>
      <c r="AF132" s="432"/>
      <c r="AG132" s="433"/>
      <c r="AH132" s="433"/>
      <c r="AI132" s="433"/>
      <c r="AJ132" s="434"/>
    </row>
    <row r="133" spans="1:36" ht="27" customHeight="1">
      <c r="A133" s="468" t="s">
        <v>1970</v>
      </c>
      <c r="B133" s="469"/>
      <c r="C133" s="469"/>
      <c r="D133" s="469"/>
      <c r="E133" s="469"/>
      <c r="F133" s="469"/>
      <c r="G133" s="469"/>
      <c r="H133" s="469"/>
      <c r="I133" s="469"/>
      <c r="J133" s="469"/>
      <c r="K133" s="469"/>
      <c r="L133" s="469"/>
      <c r="M133" s="469"/>
      <c r="N133" s="469"/>
      <c r="O133" s="469"/>
      <c r="P133" s="469"/>
      <c r="Q133" s="469"/>
      <c r="R133" s="469"/>
      <c r="S133" s="469"/>
      <c r="T133" s="442">
        <v>118</v>
      </c>
      <c r="U133" s="461"/>
      <c r="V133" s="444"/>
      <c r="W133" s="445"/>
      <c r="X133" s="445"/>
      <c r="Y133" s="445"/>
      <c r="Z133" s="446"/>
      <c r="AA133" s="432"/>
      <c r="AB133" s="433"/>
      <c r="AC133" s="433"/>
      <c r="AD133" s="433"/>
      <c r="AE133" s="434"/>
      <c r="AF133" s="432"/>
      <c r="AG133" s="433"/>
      <c r="AH133" s="433"/>
      <c r="AI133" s="433"/>
      <c r="AJ133" s="434"/>
    </row>
    <row r="134" spans="1:36" ht="21.75" customHeight="1">
      <c r="A134" s="456" t="s">
        <v>1971</v>
      </c>
      <c r="B134" s="457"/>
      <c r="C134" s="457"/>
      <c r="D134" s="457"/>
      <c r="E134" s="457"/>
      <c r="F134" s="457"/>
      <c r="G134" s="457"/>
      <c r="H134" s="457"/>
      <c r="I134" s="457"/>
      <c r="J134" s="457"/>
      <c r="K134" s="457"/>
      <c r="L134" s="457"/>
      <c r="M134" s="457"/>
      <c r="N134" s="457"/>
      <c r="O134" s="457"/>
      <c r="P134" s="457"/>
      <c r="Q134" s="457"/>
      <c r="R134" s="457"/>
      <c r="S134" s="457"/>
      <c r="T134" s="425">
        <v>119</v>
      </c>
      <c r="U134" s="431"/>
      <c r="V134" s="427" t="s">
        <v>1853</v>
      </c>
      <c r="W134" s="428"/>
      <c r="X134" s="428"/>
      <c r="Y134" s="428"/>
      <c r="Z134" s="429"/>
      <c r="AA134" s="425" t="s">
        <v>1853</v>
      </c>
      <c r="AB134" s="430"/>
      <c r="AC134" s="430"/>
      <c r="AD134" s="430"/>
      <c r="AE134" s="431"/>
      <c r="AF134" s="432"/>
      <c r="AG134" s="433"/>
      <c r="AH134" s="433"/>
      <c r="AI134" s="433"/>
      <c r="AJ134" s="434"/>
    </row>
    <row r="135" spans="1:36" ht="21.75" customHeight="1">
      <c r="A135" s="456" t="s">
        <v>1972</v>
      </c>
      <c r="B135" s="457"/>
      <c r="C135" s="457"/>
      <c r="D135" s="457"/>
      <c r="E135" s="457"/>
      <c r="F135" s="457"/>
      <c r="G135" s="457"/>
      <c r="H135" s="457"/>
      <c r="I135" s="457"/>
      <c r="J135" s="457"/>
      <c r="K135" s="457"/>
      <c r="L135" s="457"/>
      <c r="M135" s="457"/>
      <c r="N135" s="457"/>
      <c r="O135" s="457"/>
      <c r="P135" s="457"/>
      <c r="Q135" s="457"/>
      <c r="R135" s="457"/>
      <c r="S135" s="457"/>
      <c r="T135" s="425">
        <v>120</v>
      </c>
      <c r="U135" s="431"/>
      <c r="V135" s="427" t="s">
        <v>1853</v>
      </c>
      <c r="W135" s="428"/>
      <c r="X135" s="428"/>
      <c r="Y135" s="428"/>
      <c r="Z135" s="429"/>
      <c r="AA135" s="425" t="s">
        <v>1853</v>
      </c>
      <c r="AB135" s="430"/>
      <c r="AC135" s="430"/>
      <c r="AD135" s="430"/>
      <c r="AE135" s="431"/>
      <c r="AF135" s="432"/>
      <c r="AG135" s="433"/>
      <c r="AH135" s="433"/>
      <c r="AI135" s="433"/>
      <c r="AJ135" s="434"/>
    </row>
    <row r="136" spans="1:36" ht="21.75" customHeight="1">
      <c r="A136" s="456" t="s">
        <v>1973</v>
      </c>
      <c r="B136" s="457"/>
      <c r="C136" s="457"/>
      <c r="D136" s="457"/>
      <c r="E136" s="457"/>
      <c r="F136" s="457"/>
      <c r="G136" s="457"/>
      <c r="H136" s="457"/>
      <c r="I136" s="457"/>
      <c r="J136" s="457"/>
      <c r="K136" s="457"/>
      <c r="L136" s="457"/>
      <c r="M136" s="457"/>
      <c r="N136" s="457"/>
      <c r="O136" s="457"/>
      <c r="P136" s="457"/>
      <c r="Q136" s="457"/>
      <c r="R136" s="457"/>
      <c r="S136" s="457"/>
      <c r="T136" s="425">
        <v>121</v>
      </c>
      <c r="U136" s="431"/>
      <c r="V136" s="427" t="s">
        <v>1853</v>
      </c>
      <c r="W136" s="428"/>
      <c r="X136" s="428"/>
      <c r="Y136" s="428"/>
      <c r="Z136" s="429"/>
      <c r="AA136" s="425" t="s">
        <v>1853</v>
      </c>
      <c r="AB136" s="430"/>
      <c r="AC136" s="430"/>
      <c r="AD136" s="430"/>
      <c r="AE136" s="431"/>
      <c r="AF136" s="432"/>
      <c r="AG136" s="433"/>
      <c r="AH136" s="433"/>
      <c r="AI136" s="433"/>
      <c r="AJ136" s="434"/>
    </row>
    <row r="137" spans="1:36" ht="21.75" customHeight="1">
      <c r="A137" s="459" t="s">
        <v>1974</v>
      </c>
      <c r="B137" s="460"/>
      <c r="C137" s="460"/>
      <c r="D137" s="460"/>
      <c r="E137" s="460"/>
      <c r="F137" s="460"/>
      <c r="G137" s="460"/>
      <c r="H137" s="460"/>
      <c r="I137" s="460"/>
      <c r="J137" s="460"/>
      <c r="K137" s="460"/>
      <c r="L137" s="460"/>
      <c r="M137" s="460"/>
      <c r="N137" s="460"/>
      <c r="O137" s="460"/>
      <c r="P137" s="460"/>
      <c r="Q137" s="460"/>
      <c r="R137" s="460"/>
      <c r="S137" s="460"/>
      <c r="T137" s="442">
        <v>122</v>
      </c>
      <c r="U137" s="461"/>
      <c r="V137" s="444"/>
      <c r="W137" s="445"/>
      <c r="X137" s="445"/>
      <c r="Y137" s="445"/>
      <c r="Z137" s="446"/>
      <c r="AA137" s="432"/>
      <c r="AB137" s="433"/>
      <c r="AC137" s="433"/>
      <c r="AD137" s="433"/>
      <c r="AE137" s="434"/>
      <c r="AF137" s="432"/>
      <c r="AG137" s="433"/>
      <c r="AH137" s="433"/>
      <c r="AI137" s="433"/>
      <c r="AJ137" s="434"/>
    </row>
    <row r="138" spans="1:36" ht="21.75" customHeight="1">
      <c r="A138" s="459" t="s">
        <v>1975</v>
      </c>
      <c r="B138" s="460"/>
      <c r="C138" s="460"/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0"/>
      <c r="T138" s="442">
        <v>123</v>
      </c>
      <c r="U138" s="461"/>
      <c r="V138" s="453">
        <f>SUM(V76+V82+V105+V122+V133+V137)</f>
        <v>785056</v>
      </c>
      <c r="W138" s="454"/>
      <c r="X138" s="454"/>
      <c r="Y138" s="454"/>
      <c r="Z138" s="455"/>
      <c r="AA138" s="432"/>
      <c r="AB138" s="433"/>
      <c r="AC138" s="433"/>
      <c r="AD138" s="433"/>
      <c r="AE138" s="434"/>
      <c r="AF138" s="432"/>
      <c r="AG138" s="433"/>
      <c r="AH138" s="433"/>
      <c r="AI138" s="433"/>
      <c r="AJ138" s="434"/>
    </row>
    <row r="139" spans="1:4" ht="21.75" customHeight="1">
      <c r="A139" s="470"/>
      <c r="B139" s="470"/>
      <c r="C139" s="470"/>
      <c r="D139" s="470"/>
    </row>
    <row r="140" spans="1:4" ht="21.75" customHeight="1">
      <c r="A140" s="470"/>
      <c r="B140" s="470"/>
      <c r="C140" s="470"/>
      <c r="D140" s="470"/>
    </row>
    <row r="141" spans="1:4" ht="21.75" customHeight="1">
      <c r="A141" s="470"/>
      <c r="B141" s="470"/>
      <c r="C141" s="470"/>
      <c r="D141" s="470"/>
    </row>
    <row r="142" spans="1:4" ht="21.75" customHeight="1">
      <c r="A142" s="470"/>
      <c r="B142" s="470"/>
      <c r="C142" s="470"/>
      <c r="D142" s="470"/>
    </row>
    <row r="143" spans="1:4" ht="21.75" customHeight="1">
      <c r="A143" s="470"/>
      <c r="B143" s="470"/>
      <c r="C143" s="470"/>
      <c r="D143" s="470"/>
    </row>
    <row r="144" spans="1:4" ht="21.75" customHeight="1">
      <c r="A144" s="470"/>
      <c r="B144" s="470"/>
      <c r="C144" s="470"/>
      <c r="D144" s="470"/>
    </row>
    <row r="145" spans="1:4" ht="21.75" customHeight="1">
      <c r="A145" s="470"/>
      <c r="B145" s="470"/>
      <c r="C145" s="470"/>
      <c r="D145" s="470"/>
    </row>
    <row r="146" spans="1:4" ht="21.75" customHeight="1">
      <c r="A146" s="470"/>
      <c r="B146" s="470"/>
      <c r="C146" s="470"/>
      <c r="D146" s="470"/>
    </row>
    <row r="147" spans="1:4" ht="21.75" customHeight="1">
      <c r="A147" s="470"/>
      <c r="B147" s="470"/>
      <c r="C147" s="470"/>
      <c r="D147" s="470"/>
    </row>
    <row r="148" spans="1:4" ht="21.75" customHeight="1">
      <c r="A148" s="470"/>
      <c r="B148" s="470"/>
      <c r="C148" s="470"/>
      <c r="D148" s="470"/>
    </row>
    <row r="149" spans="1:4" ht="21.75" customHeight="1">
      <c r="A149" s="470"/>
      <c r="B149" s="470"/>
      <c r="C149" s="470"/>
      <c r="D149" s="470"/>
    </row>
    <row r="150" spans="1:4" ht="21.75" customHeight="1">
      <c r="A150" s="470"/>
      <c r="B150" s="470"/>
      <c r="C150" s="470"/>
      <c r="D150" s="470"/>
    </row>
    <row r="151" spans="1:4" ht="21.75" customHeight="1">
      <c r="A151" s="470"/>
      <c r="B151" s="470"/>
      <c r="C151" s="470"/>
      <c r="D151" s="470"/>
    </row>
    <row r="152" spans="1:4" ht="21.75" customHeight="1">
      <c r="A152" s="470"/>
      <c r="B152" s="470"/>
      <c r="C152" s="470"/>
      <c r="D152" s="470"/>
    </row>
    <row r="153" spans="1:4" ht="21.75" customHeight="1">
      <c r="A153" s="470"/>
      <c r="B153" s="470"/>
      <c r="C153" s="470"/>
      <c r="D153" s="470"/>
    </row>
    <row r="154" spans="1:4" ht="21.75" customHeight="1">
      <c r="A154" s="470"/>
      <c r="B154" s="470"/>
      <c r="C154" s="470"/>
      <c r="D154" s="470"/>
    </row>
    <row r="155" spans="1:4" ht="21.75" customHeight="1">
      <c r="A155" s="470"/>
      <c r="B155" s="470"/>
      <c r="C155" s="470"/>
      <c r="D155" s="470"/>
    </row>
    <row r="156" spans="1:4" ht="21.75" customHeight="1">
      <c r="A156" s="470"/>
      <c r="B156" s="470"/>
      <c r="C156" s="470"/>
      <c r="D156" s="470"/>
    </row>
    <row r="157" spans="1:4" ht="21.75" customHeight="1">
      <c r="A157" s="470"/>
      <c r="B157" s="470"/>
      <c r="C157" s="470"/>
      <c r="D157" s="470"/>
    </row>
    <row r="158" spans="1:4" ht="21.75" customHeight="1">
      <c r="A158" s="470"/>
      <c r="B158" s="470"/>
      <c r="C158" s="470"/>
      <c r="D158" s="470"/>
    </row>
    <row r="159" spans="1:4" ht="21.75" customHeight="1">
      <c r="A159" s="470"/>
      <c r="B159" s="470"/>
      <c r="C159" s="470"/>
      <c r="D159" s="470"/>
    </row>
    <row r="160" spans="1:4" ht="21.75" customHeight="1">
      <c r="A160" s="470"/>
      <c r="B160" s="470"/>
      <c r="C160" s="470"/>
      <c r="D160" s="470"/>
    </row>
    <row r="161" spans="1:4" ht="21.75" customHeight="1">
      <c r="A161" s="470"/>
      <c r="B161" s="470"/>
      <c r="C161" s="470"/>
      <c r="D161" s="470"/>
    </row>
    <row r="162" spans="1:4" ht="21.75" customHeight="1">
      <c r="A162" s="470"/>
      <c r="B162" s="470"/>
      <c r="C162" s="470"/>
      <c r="D162" s="470"/>
    </row>
    <row r="163" spans="1:4" ht="21.75" customHeight="1">
      <c r="A163" s="470"/>
      <c r="B163" s="470"/>
      <c r="C163" s="470"/>
      <c r="D163" s="470"/>
    </row>
    <row r="164" spans="1:4" ht="21.75" customHeight="1">
      <c r="A164" s="470"/>
      <c r="B164" s="470"/>
      <c r="C164" s="470"/>
      <c r="D164" s="470"/>
    </row>
    <row r="165" spans="1:4" ht="21.75" customHeight="1">
      <c r="A165" s="470"/>
      <c r="B165" s="470"/>
      <c r="C165" s="470"/>
      <c r="D165" s="470"/>
    </row>
    <row r="166" spans="1:4" ht="21.75" customHeight="1">
      <c r="A166" s="470"/>
      <c r="B166" s="470"/>
      <c r="C166" s="470"/>
      <c r="D166" s="470"/>
    </row>
    <row r="167" spans="1:4" ht="21.75" customHeight="1">
      <c r="A167" s="470"/>
      <c r="B167" s="470"/>
      <c r="C167" s="470"/>
      <c r="D167" s="470"/>
    </row>
    <row r="168" spans="1:4" ht="21.75" customHeight="1">
      <c r="A168" s="470"/>
      <c r="B168" s="470"/>
      <c r="C168" s="470"/>
      <c r="D168" s="470"/>
    </row>
    <row r="169" spans="1:4" ht="21.75" customHeight="1">
      <c r="A169" s="470"/>
      <c r="B169" s="470"/>
      <c r="C169" s="470"/>
      <c r="D169" s="470"/>
    </row>
    <row r="170" spans="1:4" ht="21.75" customHeight="1">
      <c r="A170" s="470"/>
      <c r="B170" s="470"/>
      <c r="C170" s="470"/>
      <c r="D170" s="470"/>
    </row>
    <row r="171" spans="1:4" ht="21.75" customHeight="1">
      <c r="A171" s="470"/>
      <c r="B171" s="470"/>
      <c r="C171" s="470"/>
      <c r="D171" s="470"/>
    </row>
    <row r="172" spans="1:4" ht="21.75" customHeight="1">
      <c r="A172" s="470"/>
      <c r="B172" s="470"/>
      <c r="C172" s="470"/>
      <c r="D172" s="470"/>
    </row>
    <row r="173" spans="1:4" ht="21.75" customHeight="1">
      <c r="A173" s="470"/>
      <c r="B173" s="470"/>
      <c r="C173" s="470"/>
      <c r="D173" s="470"/>
    </row>
    <row r="174" spans="1:4" ht="21.75" customHeight="1">
      <c r="A174" s="470"/>
      <c r="B174" s="470"/>
      <c r="C174" s="470"/>
      <c r="D174" s="470"/>
    </row>
    <row r="175" spans="1:4" ht="21.75" customHeight="1">
      <c r="A175" s="470"/>
      <c r="B175" s="470"/>
      <c r="C175" s="470"/>
      <c r="D175" s="470"/>
    </row>
    <row r="176" spans="1:4" ht="21.75" customHeight="1">
      <c r="A176" s="470"/>
      <c r="B176" s="470"/>
      <c r="C176" s="470"/>
      <c r="D176" s="470"/>
    </row>
    <row r="177" spans="1:4" ht="12.75">
      <c r="A177" s="470"/>
      <c r="B177" s="470"/>
      <c r="C177" s="470"/>
      <c r="D177" s="470"/>
    </row>
    <row r="178" spans="1:4" ht="12.75">
      <c r="A178" s="470"/>
      <c r="B178" s="470"/>
      <c r="C178" s="470"/>
      <c r="D178" s="470"/>
    </row>
    <row r="179" spans="1:4" ht="12.75">
      <c r="A179" s="470"/>
      <c r="B179" s="470"/>
      <c r="C179" s="470"/>
      <c r="D179" s="470"/>
    </row>
    <row r="180" spans="1:4" ht="12.75">
      <c r="A180" s="470"/>
      <c r="B180" s="470"/>
      <c r="C180" s="470"/>
      <c r="D180" s="470"/>
    </row>
    <row r="181" spans="1:4" ht="12.75">
      <c r="A181" s="470"/>
      <c r="B181" s="470"/>
      <c r="C181" s="470"/>
      <c r="D181" s="470"/>
    </row>
    <row r="182" spans="1:4" ht="12.75">
      <c r="A182" s="470"/>
      <c r="B182" s="470"/>
      <c r="C182" s="470"/>
      <c r="D182" s="470"/>
    </row>
    <row r="183" spans="1:4" ht="12.75">
      <c r="A183" s="470"/>
      <c r="B183" s="470"/>
      <c r="C183" s="470"/>
      <c r="D183" s="470"/>
    </row>
  </sheetData>
  <mergeCells count="622">
    <mergeCell ref="Y7:AJ7"/>
    <mergeCell ref="AF13:AJ14"/>
    <mergeCell ref="AA137:AE137"/>
    <mergeCell ref="AA135:AE135"/>
    <mergeCell ref="AF137:AJ137"/>
    <mergeCell ref="AA133:AE133"/>
    <mergeCell ref="AF135:AJ135"/>
    <mergeCell ref="AF136:AJ136"/>
    <mergeCell ref="AF133:AJ133"/>
    <mergeCell ref="AF134:AJ134"/>
    <mergeCell ref="AF116:AJ116"/>
    <mergeCell ref="AF138:AJ138"/>
    <mergeCell ref="A137:S137"/>
    <mergeCell ref="T137:U137"/>
    <mergeCell ref="V137:Z137"/>
    <mergeCell ref="A138:S138"/>
    <mergeCell ref="T138:U138"/>
    <mergeCell ref="V138:Z138"/>
    <mergeCell ref="AA138:AE138"/>
    <mergeCell ref="A136:S136"/>
    <mergeCell ref="T136:U136"/>
    <mergeCell ref="V136:Z136"/>
    <mergeCell ref="AA136:AE136"/>
    <mergeCell ref="A135:S135"/>
    <mergeCell ref="T135:U135"/>
    <mergeCell ref="V135:Z135"/>
    <mergeCell ref="AA131:AE131"/>
    <mergeCell ref="A134:S134"/>
    <mergeCell ref="T134:U134"/>
    <mergeCell ref="V134:Z134"/>
    <mergeCell ref="AA134:AE134"/>
    <mergeCell ref="A133:S133"/>
    <mergeCell ref="T133:U133"/>
    <mergeCell ref="V133:Z133"/>
    <mergeCell ref="AA129:AE129"/>
    <mergeCell ref="AF131:AJ131"/>
    <mergeCell ref="A132:S132"/>
    <mergeCell ref="T132:U132"/>
    <mergeCell ref="V132:Z132"/>
    <mergeCell ref="AA132:AE132"/>
    <mergeCell ref="AF132:AJ132"/>
    <mergeCell ref="A131:S131"/>
    <mergeCell ref="T131:U131"/>
    <mergeCell ref="V131:Z131"/>
    <mergeCell ref="AA127:AE127"/>
    <mergeCell ref="AF129:AJ129"/>
    <mergeCell ref="A130:S130"/>
    <mergeCell ref="T130:U130"/>
    <mergeCell ref="V130:Z130"/>
    <mergeCell ref="AA130:AE130"/>
    <mergeCell ref="AF130:AJ130"/>
    <mergeCell ref="A129:S129"/>
    <mergeCell ref="T129:U129"/>
    <mergeCell ref="V129:Z129"/>
    <mergeCell ref="AA125:AE125"/>
    <mergeCell ref="AF127:AJ127"/>
    <mergeCell ref="A128:S128"/>
    <mergeCell ref="T128:U128"/>
    <mergeCell ref="V128:Z128"/>
    <mergeCell ref="AA128:AE128"/>
    <mergeCell ref="AF128:AJ128"/>
    <mergeCell ref="A127:S127"/>
    <mergeCell ref="T127:U127"/>
    <mergeCell ref="V127:Z127"/>
    <mergeCell ref="AA123:AE123"/>
    <mergeCell ref="AF125:AJ125"/>
    <mergeCell ref="A126:S126"/>
    <mergeCell ref="T126:U126"/>
    <mergeCell ref="V126:Z126"/>
    <mergeCell ref="AA126:AE126"/>
    <mergeCell ref="AF126:AJ126"/>
    <mergeCell ref="A125:S125"/>
    <mergeCell ref="T125:U125"/>
    <mergeCell ref="V125:Z125"/>
    <mergeCell ref="AA121:AE121"/>
    <mergeCell ref="AF123:AJ123"/>
    <mergeCell ref="A124:S124"/>
    <mergeCell ref="T124:U124"/>
    <mergeCell ref="V124:Z124"/>
    <mergeCell ref="AA124:AE124"/>
    <mergeCell ref="AF124:AJ124"/>
    <mergeCell ref="A123:S123"/>
    <mergeCell ref="T123:U123"/>
    <mergeCell ref="V123:Z123"/>
    <mergeCell ref="AA118:AE118"/>
    <mergeCell ref="AF121:AJ121"/>
    <mergeCell ref="A122:S122"/>
    <mergeCell ref="T122:U122"/>
    <mergeCell ref="V122:Z122"/>
    <mergeCell ref="AA122:AE122"/>
    <mergeCell ref="AF122:AJ122"/>
    <mergeCell ref="A121:S121"/>
    <mergeCell ref="T121:U121"/>
    <mergeCell ref="V121:Z121"/>
    <mergeCell ref="AA116:AE116"/>
    <mergeCell ref="AF118:AJ118"/>
    <mergeCell ref="A119:S119"/>
    <mergeCell ref="T119:U119"/>
    <mergeCell ref="V119:Z119"/>
    <mergeCell ref="AA119:AE119"/>
    <mergeCell ref="AF119:AJ119"/>
    <mergeCell ref="A118:S118"/>
    <mergeCell ref="T118:U118"/>
    <mergeCell ref="AF117:AJ117"/>
    <mergeCell ref="A116:S116"/>
    <mergeCell ref="T116:U116"/>
    <mergeCell ref="A114:S114"/>
    <mergeCell ref="T114:U114"/>
    <mergeCell ref="V118:Z118"/>
    <mergeCell ref="AA114:AE114"/>
    <mergeCell ref="A115:S115"/>
    <mergeCell ref="T115:U115"/>
    <mergeCell ref="V115:Z115"/>
    <mergeCell ref="AA115:AE115"/>
    <mergeCell ref="A117:S117"/>
    <mergeCell ref="T117:U117"/>
    <mergeCell ref="V117:Z117"/>
    <mergeCell ref="AA117:AE117"/>
    <mergeCell ref="AA109:AE109"/>
    <mergeCell ref="AF111:AJ111"/>
    <mergeCell ref="A113:S113"/>
    <mergeCell ref="T113:U113"/>
    <mergeCell ref="V113:Z113"/>
    <mergeCell ref="AA113:AE113"/>
    <mergeCell ref="AF113:AJ113"/>
    <mergeCell ref="A111:S111"/>
    <mergeCell ref="T111:U111"/>
    <mergeCell ref="AA111:AE111"/>
    <mergeCell ref="V111:Z111"/>
    <mergeCell ref="AA107:AE107"/>
    <mergeCell ref="AF109:AJ109"/>
    <mergeCell ref="A110:S110"/>
    <mergeCell ref="T110:U110"/>
    <mergeCell ref="V110:Z110"/>
    <mergeCell ref="AA110:AE110"/>
    <mergeCell ref="AF110:AJ110"/>
    <mergeCell ref="A109:S109"/>
    <mergeCell ref="T109:U109"/>
    <mergeCell ref="V109:Z109"/>
    <mergeCell ref="AA105:AE105"/>
    <mergeCell ref="AF107:AJ107"/>
    <mergeCell ref="A108:S108"/>
    <mergeCell ref="T108:U108"/>
    <mergeCell ref="V108:Z108"/>
    <mergeCell ref="AA108:AE108"/>
    <mergeCell ref="AF108:AJ108"/>
    <mergeCell ref="A107:S107"/>
    <mergeCell ref="T107:U107"/>
    <mergeCell ref="V107:Z107"/>
    <mergeCell ref="AA103:AE103"/>
    <mergeCell ref="AF105:AJ105"/>
    <mergeCell ref="A106:S106"/>
    <mergeCell ref="T106:U106"/>
    <mergeCell ref="V106:Z106"/>
    <mergeCell ref="AA106:AE106"/>
    <mergeCell ref="AF106:AJ106"/>
    <mergeCell ref="A105:S105"/>
    <mergeCell ref="T105:U105"/>
    <mergeCell ref="V105:Z105"/>
    <mergeCell ref="AA101:AE101"/>
    <mergeCell ref="AF103:AJ103"/>
    <mergeCell ref="A104:S104"/>
    <mergeCell ref="T104:U104"/>
    <mergeCell ref="V104:Z104"/>
    <mergeCell ref="AA104:AE104"/>
    <mergeCell ref="AF104:AJ104"/>
    <mergeCell ref="A103:S103"/>
    <mergeCell ref="T103:U103"/>
    <mergeCell ref="V103:Z103"/>
    <mergeCell ref="AA99:AE99"/>
    <mergeCell ref="AF101:AJ101"/>
    <mergeCell ref="A102:S102"/>
    <mergeCell ref="T102:U102"/>
    <mergeCell ref="V102:Z102"/>
    <mergeCell ref="AA102:AE102"/>
    <mergeCell ref="AF102:AJ102"/>
    <mergeCell ref="A101:S101"/>
    <mergeCell ref="T101:U101"/>
    <mergeCell ref="V101:Z101"/>
    <mergeCell ref="AA96:AE96"/>
    <mergeCell ref="AF99:AJ99"/>
    <mergeCell ref="A100:S100"/>
    <mergeCell ref="T100:U100"/>
    <mergeCell ref="V100:Z100"/>
    <mergeCell ref="AA100:AE100"/>
    <mergeCell ref="AF100:AJ100"/>
    <mergeCell ref="A99:S99"/>
    <mergeCell ref="T99:U99"/>
    <mergeCell ref="V99:Z99"/>
    <mergeCell ref="AA94:AE94"/>
    <mergeCell ref="AF96:AJ96"/>
    <mergeCell ref="A97:S97"/>
    <mergeCell ref="T97:U97"/>
    <mergeCell ref="V97:Z97"/>
    <mergeCell ref="AA97:AE97"/>
    <mergeCell ref="AF97:AJ97"/>
    <mergeCell ref="A96:S96"/>
    <mergeCell ref="T96:U96"/>
    <mergeCell ref="V96:Z96"/>
    <mergeCell ref="AA92:AE92"/>
    <mergeCell ref="AF94:AJ94"/>
    <mergeCell ref="A95:S95"/>
    <mergeCell ref="T95:U95"/>
    <mergeCell ref="V95:Z95"/>
    <mergeCell ref="AA95:AE95"/>
    <mergeCell ref="AF95:AJ95"/>
    <mergeCell ref="A94:S94"/>
    <mergeCell ref="T94:U94"/>
    <mergeCell ref="V94:Z94"/>
    <mergeCell ref="AA90:AE90"/>
    <mergeCell ref="AF92:AJ92"/>
    <mergeCell ref="A93:S93"/>
    <mergeCell ref="T93:U93"/>
    <mergeCell ref="V93:Z93"/>
    <mergeCell ref="AA93:AE93"/>
    <mergeCell ref="AF93:AJ93"/>
    <mergeCell ref="A92:S92"/>
    <mergeCell ref="T92:U92"/>
    <mergeCell ref="V92:Z92"/>
    <mergeCell ref="AA88:AE88"/>
    <mergeCell ref="AF90:AJ90"/>
    <mergeCell ref="A91:S91"/>
    <mergeCell ref="T91:U91"/>
    <mergeCell ref="V91:Z91"/>
    <mergeCell ref="AA91:AE91"/>
    <mergeCell ref="AF91:AJ91"/>
    <mergeCell ref="A90:S90"/>
    <mergeCell ref="T90:U90"/>
    <mergeCell ref="V90:Z90"/>
    <mergeCell ref="AA86:AE86"/>
    <mergeCell ref="AF88:AJ88"/>
    <mergeCell ref="A89:S89"/>
    <mergeCell ref="T89:U89"/>
    <mergeCell ref="V89:Z89"/>
    <mergeCell ref="AA89:AE89"/>
    <mergeCell ref="AF89:AJ89"/>
    <mergeCell ref="A88:S88"/>
    <mergeCell ref="T88:U88"/>
    <mergeCell ref="V88:Z88"/>
    <mergeCell ref="AA84:AE84"/>
    <mergeCell ref="AF86:AJ86"/>
    <mergeCell ref="A87:S87"/>
    <mergeCell ref="T87:U87"/>
    <mergeCell ref="V87:Z87"/>
    <mergeCell ref="AA87:AE87"/>
    <mergeCell ref="AF87:AJ87"/>
    <mergeCell ref="A86:S86"/>
    <mergeCell ref="T86:U86"/>
    <mergeCell ref="V86:Z86"/>
    <mergeCell ref="AA82:AE82"/>
    <mergeCell ref="AF84:AJ84"/>
    <mergeCell ref="A85:S85"/>
    <mergeCell ref="T85:U85"/>
    <mergeCell ref="V85:Z85"/>
    <mergeCell ref="AA85:AE85"/>
    <mergeCell ref="AF85:AJ85"/>
    <mergeCell ref="A84:S84"/>
    <mergeCell ref="T84:U84"/>
    <mergeCell ref="V84:Z84"/>
    <mergeCell ref="AA80:AE80"/>
    <mergeCell ref="AF82:AJ82"/>
    <mergeCell ref="A83:S83"/>
    <mergeCell ref="T83:U83"/>
    <mergeCell ref="V83:Z83"/>
    <mergeCell ref="AA83:AE83"/>
    <mergeCell ref="AF83:AJ83"/>
    <mergeCell ref="A82:S82"/>
    <mergeCell ref="T82:U82"/>
    <mergeCell ref="V82:Z82"/>
    <mergeCell ref="AA77:AE77"/>
    <mergeCell ref="AF80:AJ80"/>
    <mergeCell ref="A81:S81"/>
    <mergeCell ref="T81:U81"/>
    <mergeCell ref="V81:Z81"/>
    <mergeCell ref="AA81:AE81"/>
    <mergeCell ref="AF81:AJ81"/>
    <mergeCell ref="A80:S80"/>
    <mergeCell ref="T80:U80"/>
    <mergeCell ref="AF77:AJ77"/>
    <mergeCell ref="AA79:AE79"/>
    <mergeCell ref="T67:U67"/>
    <mergeCell ref="T68:U68"/>
    <mergeCell ref="T71:U71"/>
    <mergeCell ref="AA78:AE78"/>
    <mergeCell ref="AF79:AJ79"/>
    <mergeCell ref="AF78:AJ78"/>
    <mergeCell ref="T74:U74"/>
    <mergeCell ref="V67:Z67"/>
    <mergeCell ref="V80:Z80"/>
    <mergeCell ref="T32:U32"/>
    <mergeCell ref="T29:U29"/>
    <mergeCell ref="T58:U58"/>
    <mergeCell ref="T55:U55"/>
    <mergeCell ref="T56:U56"/>
    <mergeCell ref="T65:U65"/>
    <mergeCell ref="T76:U76"/>
    <mergeCell ref="V66:Z66"/>
    <mergeCell ref="T45:U45"/>
    <mergeCell ref="A77:S77"/>
    <mergeCell ref="T77:U77"/>
    <mergeCell ref="V77:Z77"/>
    <mergeCell ref="V79:Z79"/>
    <mergeCell ref="A79:S79"/>
    <mergeCell ref="T79:U79"/>
    <mergeCell ref="A78:S78"/>
    <mergeCell ref="T78:U78"/>
    <mergeCell ref="V78:Z78"/>
    <mergeCell ref="A3:AJ3"/>
    <mergeCell ref="A4:AJ4"/>
    <mergeCell ref="A5:AJ5"/>
    <mergeCell ref="V32:Z32"/>
    <mergeCell ref="AA32:AE32"/>
    <mergeCell ref="AF32:AJ32"/>
    <mergeCell ref="T30:U30"/>
    <mergeCell ref="T31:U31"/>
    <mergeCell ref="A21:S21"/>
    <mergeCell ref="A23:S23"/>
    <mergeCell ref="AA66:AE66"/>
    <mergeCell ref="T66:U66"/>
    <mergeCell ref="V57:Z57"/>
    <mergeCell ref="AA57:AE57"/>
    <mergeCell ref="T57:U57"/>
    <mergeCell ref="V60:Z60"/>
    <mergeCell ref="AA60:AE60"/>
    <mergeCell ref="V59:Z59"/>
    <mergeCell ref="AA59:AE59"/>
    <mergeCell ref="V58:Z58"/>
    <mergeCell ref="T46:U46"/>
    <mergeCell ref="T53:U53"/>
    <mergeCell ref="T54:U54"/>
    <mergeCell ref="T51:U51"/>
    <mergeCell ref="T52:U52"/>
    <mergeCell ref="T47:U47"/>
    <mergeCell ref="T48:U48"/>
    <mergeCell ref="T34:U34"/>
    <mergeCell ref="T41:U41"/>
    <mergeCell ref="T42:U42"/>
    <mergeCell ref="T43:U43"/>
    <mergeCell ref="T33:U33"/>
    <mergeCell ref="A32:S32"/>
    <mergeCell ref="T17:U17"/>
    <mergeCell ref="T20:U20"/>
    <mergeCell ref="T21:U21"/>
    <mergeCell ref="T22:U22"/>
    <mergeCell ref="T23:U23"/>
    <mergeCell ref="T24:U24"/>
    <mergeCell ref="T25:U25"/>
    <mergeCell ref="T28:U28"/>
    <mergeCell ref="A73:S73"/>
    <mergeCell ref="A74:S74"/>
    <mergeCell ref="A76:S76"/>
    <mergeCell ref="A68:S68"/>
    <mergeCell ref="A69:S69"/>
    <mergeCell ref="A71:S71"/>
    <mergeCell ref="A72:S72"/>
    <mergeCell ref="A75:S75"/>
    <mergeCell ref="A70:S70"/>
    <mergeCell ref="A65:S65"/>
    <mergeCell ref="A66:S66"/>
    <mergeCell ref="A67:S67"/>
    <mergeCell ref="A60:S60"/>
    <mergeCell ref="A61:S61"/>
    <mergeCell ref="A63:S63"/>
    <mergeCell ref="A64:S64"/>
    <mergeCell ref="A62:S62"/>
    <mergeCell ref="A54:S54"/>
    <mergeCell ref="A55:S55"/>
    <mergeCell ref="A59:S59"/>
    <mergeCell ref="A56:S56"/>
    <mergeCell ref="A57:S57"/>
    <mergeCell ref="A58:S58"/>
    <mergeCell ref="A49:S49"/>
    <mergeCell ref="A52:S52"/>
    <mergeCell ref="A50:S50"/>
    <mergeCell ref="A51:S51"/>
    <mergeCell ref="A43:S43"/>
    <mergeCell ref="A44:S44"/>
    <mergeCell ref="A46:S46"/>
    <mergeCell ref="A47:S47"/>
    <mergeCell ref="A39:S39"/>
    <mergeCell ref="A40:S40"/>
    <mergeCell ref="A41:S41"/>
    <mergeCell ref="A42:S42"/>
    <mergeCell ref="A30:S30"/>
    <mergeCell ref="A24:S24"/>
    <mergeCell ref="A25:S25"/>
    <mergeCell ref="A28:S28"/>
    <mergeCell ref="A27:S27"/>
    <mergeCell ref="A48:S48"/>
    <mergeCell ref="A29:S29"/>
    <mergeCell ref="A31:S31"/>
    <mergeCell ref="A45:S45"/>
    <mergeCell ref="A33:S33"/>
    <mergeCell ref="A34:S34"/>
    <mergeCell ref="A35:S35"/>
    <mergeCell ref="A36:S36"/>
    <mergeCell ref="A37:S37"/>
    <mergeCell ref="A38:S38"/>
    <mergeCell ref="V31:Z31"/>
    <mergeCell ref="AA31:AE31"/>
    <mergeCell ref="T35:U35"/>
    <mergeCell ref="A53:S53"/>
    <mergeCell ref="T39:U39"/>
    <mergeCell ref="T40:U40"/>
    <mergeCell ref="T36:U36"/>
    <mergeCell ref="T44:U44"/>
    <mergeCell ref="T49:U49"/>
    <mergeCell ref="T50:U50"/>
    <mergeCell ref="V35:Z35"/>
    <mergeCell ref="AA35:AE35"/>
    <mergeCell ref="V36:Z36"/>
    <mergeCell ref="AA36:AE36"/>
    <mergeCell ref="V37:Z37"/>
    <mergeCell ref="T37:U37"/>
    <mergeCell ref="V38:Z38"/>
    <mergeCell ref="AA38:AE38"/>
    <mergeCell ref="AA37:AE37"/>
    <mergeCell ref="T38:U38"/>
    <mergeCell ref="V39:Z39"/>
    <mergeCell ref="AA39:AE39"/>
    <mergeCell ref="V40:Z40"/>
    <mergeCell ref="AA40:AE40"/>
    <mergeCell ref="V52:Z52"/>
    <mergeCell ref="AA52:AE52"/>
    <mergeCell ref="V44:Z44"/>
    <mergeCell ref="AA44:AE44"/>
    <mergeCell ref="V47:Z47"/>
    <mergeCell ref="AA47:AE47"/>
    <mergeCell ref="V48:Z48"/>
    <mergeCell ref="AA46:AE46"/>
    <mergeCell ref="AA48:AE48"/>
    <mergeCell ref="V45:Z45"/>
    <mergeCell ref="AA58:AE58"/>
    <mergeCell ref="T59:U59"/>
    <mergeCell ref="V64:Z64"/>
    <mergeCell ref="T64:U64"/>
    <mergeCell ref="AA64:AE64"/>
    <mergeCell ref="T60:U60"/>
    <mergeCell ref="V61:Z61"/>
    <mergeCell ref="AA61:AE61"/>
    <mergeCell ref="V63:Z63"/>
    <mergeCell ref="AA63:AE63"/>
    <mergeCell ref="T61:U61"/>
    <mergeCell ref="T63:U63"/>
    <mergeCell ref="T72:U72"/>
    <mergeCell ref="T73:U73"/>
    <mergeCell ref="T69:U69"/>
    <mergeCell ref="T62:U62"/>
    <mergeCell ref="AA67:AE67"/>
    <mergeCell ref="V68:Z68"/>
    <mergeCell ref="AA68:AE68"/>
    <mergeCell ref="V71:Z71"/>
    <mergeCell ref="AA71:AE71"/>
    <mergeCell ref="AA70:AE70"/>
    <mergeCell ref="V69:Z69"/>
    <mergeCell ref="AA69:AE69"/>
    <mergeCell ref="V70:Z70"/>
    <mergeCell ref="V72:Z72"/>
    <mergeCell ref="AA72:AE72"/>
    <mergeCell ref="V73:Z73"/>
    <mergeCell ref="AA73:AE73"/>
    <mergeCell ref="V74:Z74"/>
    <mergeCell ref="AA74:AE74"/>
    <mergeCell ref="V76:Z76"/>
    <mergeCell ref="AA76:AE76"/>
    <mergeCell ref="A6:AJ6"/>
    <mergeCell ref="A13:S13"/>
    <mergeCell ref="AA20:AE20"/>
    <mergeCell ref="T16:U16"/>
    <mergeCell ref="T18:U18"/>
    <mergeCell ref="A16:S16"/>
    <mergeCell ref="A18:S18"/>
    <mergeCell ref="A20:S20"/>
    <mergeCell ref="A17:S17"/>
    <mergeCell ref="AA18:AE18"/>
    <mergeCell ref="A22:S22"/>
    <mergeCell ref="A26:S26"/>
    <mergeCell ref="AA21:AE21"/>
    <mergeCell ref="AA22:AE22"/>
    <mergeCell ref="V24:Z24"/>
    <mergeCell ref="V23:Z23"/>
    <mergeCell ref="AA23:AE23"/>
    <mergeCell ref="T26:U26"/>
    <mergeCell ref="V29:Z29"/>
    <mergeCell ref="AA65:AE65"/>
    <mergeCell ref="V16:Z16"/>
    <mergeCell ref="AA16:AE16"/>
    <mergeCell ref="V17:Z17"/>
    <mergeCell ref="V18:Z18"/>
    <mergeCell ref="V20:Z20"/>
    <mergeCell ref="V21:Z21"/>
    <mergeCell ref="V22:Z22"/>
    <mergeCell ref="AA17:AE17"/>
    <mergeCell ref="V30:Z30"/>
    <mergeCell ref="AA24:AE24"/>
    <mergeCell ref="AA25:AE25"/>
    <mergeCell ref="AA26:AE26"/>
    <mergeCell ref="AA28:AE28"/>
    <mergeCell ref="AA29:AE29"/>
    <mergeCell ref="AA30:AE30"/>
    <mergeCell ref="V25:Z25"/>
    <mergeCell ref="V26:Z26"/>
    <mergeCell ref="V28:Z28"/>
    <mergeCell ref="V33:Z33"/>
    <mergeCell ref="V34:Z34"/>
    <mergeCell ref="AA33:AE33"/>
    <mergeCell ref="AA34:AE34"/>
    <mergeCell ref="V51:Z51"/>
    <mergeCell ref="AA51:AE51"/>
    <mergeCell ref="AA41:AE41"/>
    <mergeCell ref="AA42:AE42"/>
    <mergeCell ref="AA43:AE43"/>
    <mergeCell ref="AA45:AE45"/>
    <mergeCell ref="V46:Z46"/>
    <mergeCell ref="V41:Z41"/>
    <mergeCell ref="V42:Z42"/>
    <mergeCell ref="V43:Z43"/>
    <mergeCell ref="V49:Z49"/>
    <mergeCell ref="AA49:AE49"/>
    <mergeCell ref="V50:Z50"/>
    <mergeCell ref="AA50:AE50"/>
    <mergeCell ref="V56:Z56"/>
    <mergeCell ref="AA53:AE53"/>
    <mergeCell ref="AA54:AE54"/>
    <mergeCell ref="AA55:AE55"/>
    <mergeCell ref="AA56:AE56"/>
    <mergeCell ref="V53:Z53"/>
    <mergeCell ref="V54:Z54"/>
    <mergeCell ref="AF16:AJ16"/>
    <mergeCell ref="AF17:AJ17"/>
    <mergeCell ref="AF18:AJ18"/>
    <mergeCell ref="AF20:AJ20"/>
    <mergeCell ref="AF19:AJ19"/>
    <mergeCell ref="AF21:AJ21"/>
    <mergeCell ref="AF22:AJ22"/>
    <mergeCell ref="AF24:AJ24"/>
    <mergeCell ref="V55:Z55"/>
    <mergeCell ref="AF25:AJ25"/>
    <mergeCell ref="AF26:AJ26"/>
    <mergeCell ref="AF28:AJ28"/>
    <mergeCell ref="AF29:AJ29"/>
    <mergeCell ref="AF30:AJ30"/>
    <mergeCell ref="AF33:AJ33"/>
    <mergeCell ref="AF40:AJ40"/>
    <mergeCell ref="AF41:AJ41"/>
    <mergeCell ref="AF34:AJ34"/>
    <mergeCell ref="AF35:AJ35"/>
    <mergeCell ref="AF36:AJ36"/>
    <mergeCell ref="AF37:AJ37"/>
    <mergeCell ref="AF23:AJ23"/>
    <mergeCell ref="AF31:AJ31"/>
    <mergeCell ref="AF38:AJ38"/>
    <mergeCell ref="AF39:AJ39"/>
    <mergeCell ref="AF50:AJ50"/>
    <mergeCell ref="AF51:AJ51"/>
    <mergeCell ref="AF52:AJ52"/>
    <mergeCell ref="AF42:AJ42"/>
    <mergeCell ref="AF43:AJ43"/>
    <mergeCell ref="AF46:AJ46"/>
    <mergeCell ref="AF47:AJ47"/>
    <mergeCell ref="AF48:AJ48"/>
    <mergeCell ref="AF49:AJ49"/>
    <mergeCell ref="AF63:AJ63"/>
    <mergeCell ref="AF64:AJ64"/>
    <mergeCell ref="AF65:AJ65"/>
    <mergeCell ref="AF53:AJ53"/>
    <mergeCell ref="AF54:AJ54"/>
    <mergeCell ref="AF55:AJ55"/>
    <mergeCell ref="AF56:AJ56"/>
    <mergeCell ref="AF57:AJ57"/>
    <mergeCell ref="AF66:AJ66"/>
    <mergeCell ref="AF74:AJ74"/>
    <mergeCell ref="AF76:AJ76"/>
    <mergeCell ref="AF67:AJ67"/>
    <mergeCell ref="AF68:AJ68"/>
    <mergeCell ref="AF69:AJ69"/>
    <mergeCell ref="AF71:AJ71"/>
    <mergeCell ref="AF72:AJ72"/>
    <mergeCell ref="AF73:AJ73"/>
    <mergeCell ref="AF70:AJ70"/>
    <mergeCell ref="T75:U75"/>
    <mergeCell ref="V75:Z75"/>
    <mergeCell ref="AA75:AE75"/>
    <mergeCell ref="AF75:AJ75"/>
    <mergeCell ref="AF98:AJ98"/>
    <mergeCell ref="T98:U98"/>
    <mergeCell ref="V98:Z98"/>
    <mergeCell ref="AA98:AE98"/>
    <mergeCell ref="V27:Z27"/>
    <mergeCell ref="T19:U19"/>
    <mergeCell ref="V19:Z19"/>
    <mergeCell ref="AA19:AE19"/>
    <mergeCell ref="AA62:AE62"/>
    <mergeCell ref="AF62:AJ62"/>
    <mergeCell ref="AA27:AE27"/>
    <mergeCell ref="AF27:AJ27"/>
    <mergeCell ref="AF59:AJ59"/>
    <mergeCell ref="AF60:AJ60"/>
    <mergeCell ref="AF58:AJ58"/>
    <mergeCell ref="AF61:AJ61"/>
    <mergeCell ref="AF44:AJ44"/>
    <mergeCell ref="AF45:AJ45"/>
    <mergeCell ref="A98:S98"/>
    <mergeCell ref="V65:Z65"/>
    <mergeCell ref="AA120:AE120"/>
    <mergeCell ref="A19:S19"/>
    <mergeCell ref="A112:S112"/>
    <mergeCell ref="A120:S120"/>
    <mergeCell ref="T27:U27"/>
    <mergeCell ref="T70:U70"/>
    <mergeCell ref="T120:U120"/>
    <mergeCell ref="V62:Z62"/>
    <mergeCell ref="AF120:AJ120"/>
    <mergeCell ref="T112:U112"/>
    <mergeCell ref="V112:Z112"/>
    <mergeCell ref="AA112:AE112"/>
    <mergeCell ref="AF112:AJ112"/>
    <mergeCell ref="V114:Z114"/>
    <mergeCell ref="V116:Z116"/>
    <mergeCell ref="AF114:AJ114"/>
    <mergeCell ref="AF115:AJ115"/>
    <mergeCell ref="V120:Z120"/>
  </mergeCells>
  <printOptions horizontalCentered="1"/>
  <pageMargins left="0.38" right="0.1968503937007874" top="0.16" bottom="0.3937007874015748" header="0.61" footer="0.35433070866141736"/>
  <pageSetup fitToHeight="0" horizontalDpi="300" verticalDpi="300" orientation="portrait" paperSize="9" scale="74" r:id="rId1"/>
  <rowBreaks count="3" manualBreakCount="3">
    <brk id="46" max="255" man="1"/>
    <brk id="76" max="255" man="1"/>
    <brk id="11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9"/>
  <sheetViews>
    <sheetView workbookViewId="0" topLeftCell="A38">
      <selection activeCell="V49" sqref="V49:Z49"/>
    </sheetView>
  </sheetViews>
  <sheetFormatPr defaultColWidth="9.140625" defaultRowHeight="12.75"/>
  <cols>
    <col min="1" max="6" width="3.28125" style="471" customWidth="1"/>
    <col min="7" max="7" width="3.8515625" style="471" customWidth="1"/>
    <col min="8" max="11" width="3.28125" style="471" customWidth="1"/>
    <col min="12" max="12" width="3.8515625" style="471" customWidth="1"/>
    <col min="13" max="13" width="3.28125" style="471" customWidth="1"/>
    <col min="14" max="14" width="3.421875" style="471" customWidth="1"/>
    <col min="15" max="15" width="3.8515625" style="471" customWidth="1"/>
    <col min="16" max="19" width="3.28125" style="471" customWidth="1"/>
    <col min="20" max="20" width="2.140625" style="471" customWidth="1"/>
    <col min="21" max="36" width="3.28125" style="471" customWidth="1"/>
    <col min="37" max="37" width="3.57421875" style="471" customWidth="1"/>
    <col min="38" max="38" width="3.421875" style="471" customWidth="1"/>
    <col min="39" max="39" width="3.140625" style="471" customWidth="1"/>
    <col min="40" max="40" width="3.421875" style="471" customWidth="1"/>
    <col min="41" max="41" width="2.8515625" style="471" customWidth="1"/>
    <col min="42" max="16384" width="9.140625" style="471" customWidth="1"/>
  </cols>
  <sheetData>
    <row r="1" spans="35:36" ht="12.75">
      <c r="AI1" s="472"/>
      <c r="AJ1" s="472"/>
    </row>
    <row r="2" spans="35:36" ht="12.75">
      <c r="AI2" s="473"/>
      <c r="AJ2" s="474"/>
    </row>
    <row r="3" spans="1:41" ht="15.75">
      <c r="A3" s="475" t="s">
        <v>1976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</row>
    <row r="4" spans="1:41" ht="15.75">
      <c r="A4" s="475" t="s">
        <v>1475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</row>
    <row r="5" spans="4:36" ht="12.75">
      <c r="D5" s="472"/>
      <c r="E5" s="472"/>
      <c r="F5" s="472"/>
      <c r="G5" s="472"/>
      <c r="H5" s="474"/>
      <c r="I5" s="474"/>
      <c r="J5" s="474"/>
      <c r="K5" s="474"/>
      <c r="L5" s="474"/>
      <c r="M5" s="474"/>
      <c r="N5" s="474"/>
      <c r="O5" s="474"/>
      <c r="P5" s="474"/>
      <c r="Q5" s="472"/>
      <c r="R5" s="472"/>
      <c r="S5" s="472"/>
      <c r="AI5" s="473"/>
      <c r="AJ5" s="473"/>
    </row>
    <row r="6" spans="4:38" ht="12.75"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AA6" s="476" t="s">
        <v>1476</v>
      </c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</row>
    <row r="7" spans="28:36" ht="12.75">
      <c r="AB7" s="477" t="s">
        <v>1477</v>
      </c>
      <c r="AC7" s="477"/>
      <c r="AD7" s="477"/>
      <c r="AE7" s="477"/>
      <c r="AF7" s="477"/>
      <c r="AG7" s="477"/>
      <c r="AH7" s="477"/>
      <c r="AI7" s="477"/>
      <c r="AJ7" s="477"/>
    </row>
    <row r="8" spans="1:32" ht="13.5" thickBot="1">
      <c r="A8" s="478"/>
      <c r="B8" s="478"/>
      <c r="C8" s="478"/>
      <c r="D8" s="478"/>
      <c r="E8" s="478"/>
      <c r="F8" s="478"/>
      <c r="G8" s="472"/>
      <c r="H8" s="478"/>
      <c r="I8" s="478"/>
      <c r="J8" s="472"/>
      <c r="K8" s="478"/>
      <c r="L8" s="478"/>
      <c r="M8" s="478"/>
      <c r="N8" s="478"/>
      <c r="O8" s="472"/>
      <c r="P8" s="478"/>
      <c r="Q8" s="472"/>
      <c r="R8" s="472"/>
      <c r="S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</row>
    <row r="9" spans="1:40" ht="15.75" customHeight="1" thickBot="1">
      <c r="A9" s="479">
        <v>5</v>
      </c>
      <c r="B9" s="480">
        <v>1</v>
      </c>
      <c r="C9" s="480">
        <v>3</v>
      </c>
      <c r="D9" s="480">
        <v>0</v>
      </c>
      <c r="E9" s="480">
        <v>0</v>
      </c>
      <c r="F9" s="481">
        <v>9</v>
      </c>
      <c r="H9" s="479">
        <v>1</v>
      </c>
      <c r="I9" s="480">
        <v>2</v>
      </c>
      <c r="J9" s="480">
        <v>5</v>
      </c>
      <c r="K9" s="481">
        <v>4</v>
      </c>
      <c r="M9" s="479">
        <v>0</v>
      </c>
      <c r="N9" s="481">
        <v>1</v>
      </c>
      <c r="O9" s="472"/>
      <c r="P9" s="479">
        <v>2</v>
      </c>
      <c r="Q9" s="480">
        <v>8</v>
      </c>
      <c r="R9" s="480">
        <v>0</v>
      </c>
      <c r="S9" s="481">
        <v>0</v>
      </c>
      <c r="U9" s="482"/>
      <c r="V9" s="480">
        <v>8</v>
      </c>
      <c r="W9" s="480">
        <v>4</v>
      </c>
      <c r="X9" s="480">
        <v>1</v>
      </c>
      <c r="Y9" s="480">
        <v>1</v>
      </c>
      <c r="Z9" s="483">
        <v>0</v>
      </c>
      <c r="AA9" s="481">
        <v>5</v>
      </c>
      <c r="AB9" s="484"/>
      <c r="AC9" s="484"/>
      <c r="AD9" s="485">
        <v>0</v>
      </c>
      <c r="AE9" s="486">
        <v>7</v>
      </c>
      <c r="AF9" s="487"/>
      <c r="AG9" s="488"/>
      <c r="AH9" s="489">
        <v>2</v>
      </c>
      <c r="AI9" s="490">
        <v>0</v>
      </c>
      <c r="AJ9" s="491">
        <v>0</v>
      </c>
      <c r="AK9" s="492">
        <v>9</v>
      </c>
      <c r="AL9" s="493"/>
      <c r="AN9" s="494">
        <v>3</v>
      </c>
    </row>
    <row r="10" spans="1:40" ht="25.5" customHeight="1">
      <c r="A10" s="495" t="s">
        <v>1450</v>
      </c>
      <c r="B10" s="495"/>
      <c r="C10" s="495"/>
      <c r="D10" s="495"/>
      <c r="E10" s="495"/>
      <c r="F10" s="495"/>
      <c r="G10" s="496"/>
      <c r="H10" s="495" t="s">
        <v>1451</v>
      </c>
      <c r="I10" s="495"/>
      <c r="J10" s="495"/>
      <c r="K10" s="495"/>
      <c r="L10" s="496"/>
      <c r="M10" s="497" t="s">
        <v>1478</v>
      </c>
      <c r="N10" s="497"/>
      <c r="O10" s="496"/>
      <c r="P10" s="497" t="s">
        <v>1685</v>
      </c>
      <c r="Q10" s="497"/>
      <c r="R10" s="497"/>
      <c r="S10" s="497"/>
      <c r="T10" s="496"/>
      <c r="U10" s="495"/>
      <c r="V10" s="495" t="s">
        <v>1454</v>
      </c>
      <c r="W10" s="495"/>
      <c r="X10" s="495"/>
      <c r="Y10" s="495"/>
      <c r="Z10" s="495"/>
      <c r="AA10" s="495"/>
      <c r="AB10" s="498"/>
      <c r="AC10" s="498"/>
      <c r="AD10" s="495" t="s">
        <v>1977</v>
      </c>
      <c r="AE10" s="495"/>
      <c r="AF10" s="496"/>
      <c r="AG10" s="496"/>
      <c r="AH10" s="495" t="s">
        <v>1481</v>
      </c>
      <c r="AI10" s="495"/>
      <c r="AJ10" s="495"/>
      <c r="AK10" s="495"/>
      <c r="AL10" s="496"/>
      <c r="AN10" s="495" t="s">
        <v>1482</v>
      </c>
    </row>
    <row r="11" spans="1:36" ht="12.75">
      <c r="A11" s="495"/>
      <c r="B11" s="495"/>
      <c r="C11" s="495"/>
      <c r="D11" s="495"/>
      <c r="E11" s="495"/>
      <c r="F11" s="495"/>
      <c r="G11" s="496"/>
      <c r="H11" s="495"/>
      <c r="I11" s="495"/>
      <c r="J11" s="495"/>
      <c r="K11" s="495"/>
      <c r="L11" s="496"/>
      <c r="M11" s="497"/>
      <c r="N11" s="495"/>
      <c r="O11" s="495"/>
      <c r="P11" s="496"/>
      <c r="Q11" s="497"/>
      <c r="R11" s="497"/>
      <c r="S11" s="497"/>
      <c r="T11" s="497"/>
      <c r="V11" s="495"/>
      <c r="W11" s="495"/>
      <c r="X11" s="495"/>
      <c r="Y11" s="495"/>
      <c r="Z11" s="495"/>
      <c r="AB11" s="495"/>
      <c r="AC11" s="495"/>
      <c r="AE11" s="495"/>
      <c r="AF11" s="495"/>
      <c r="AG11" s="495"/>
      <c r="AH11" s="495"/>
      <c r="AJ11" s="495"/>
    </row>
    <row r="12" ht="12.75">
      <c r="AO12" s="499" t="s">
        <v>1483</v>
      </c>
    </row>
    <row r="13" spans="1:41" ht="38.25" customHeight="1">
      <c r="A13" s="500" t="s">
        <v>1484</v>
      </c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2"/>
      <c r="T13" s="503" t="s">
        <v>1485</v>
      </c>
      <c r="U13" s="504"/>
      <c r="V13" s="505" t="s">
        <v>1486</v>
      </c>
      <c r="W13" s="506"/>
      <c r="X13" s="506"/>
      <c r="Y13" s="506"/>
      <c r="Z13" s="507"/>
      <c r="AA13" s="505" t="s">
        <v>1487</v>
      </c>
      <c r="AB13" s="506"/>
      <c r="AC13" s="506"/>
      <c r="AD13" s="506"/>
      <c r="AE13" s="507"/>
      <c r="AF13" s="508" t="s">
        <v>1488</v>
      </c>
      <c r="AG13" s="501"/>
      <c r="AH13" s="501"/>
      <c r="AI13" s="501"/>
      <c r="AJ13" s="502"/>
      <c r="AK13" s="503" t="s">
        <v>1978</v>
      </c>
      <c r="AL13" s="509"/>
      <c r="AM13" s="509"/>
      <c r="AN13" s="509"/>
      <c r="AO13" s="504"/>
    </row>
    <row r="14" spans="1:41" ht="12.75">
      <c r="A14" s="510"/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2"/>
      <c r="T14" s="513"/>
      <c r="U14" s="514"/>
      <c r="V14" s="505" t="s">
        <v>1489</v>
      </c>
      <c r="W14" s="506"/>
      <c r="X14" s="506"/>
      <c r="Y14" s="506"/>
      <c r="Z14" s="506"/>
      <c r="AA14" s="505"/>
      <c r="AB14" s="506"/>
      <c r="AC14" s="506"/>
      <c r="AD14" s="506"/>
      <c r="AE14" s="507"/>
      <c r="AF14" s="515"/>
      <c r="AG14" s="511"/>
      <c r="AH14" s="511"/>
      <c r="AI14" s="511"/>
      <c r="AJ14" s="512"/>
      <c r="AK14" s="513"/>
      <c r="AL14" s="516"/>
      <c r="AM14" s="516"/>
      <c r="AN14" s="516"/>
      <c r="AO14" s="514"/>
    </row>
    <row r="15" spans="1:41" ht="12.75">
      <c r="A15" s="517">
        <v>1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9"/>
      <c r="T15" s="518">
        <v>2</v>
      </c>
      <c r="U15" s="518"/>
      <c r="V15" s="520">
        <v>3</v>
      </c>
      <c r="W15" s="518"/>
      <c r="X15" s="518"/>
      <c r="Y15" s="518"/>
      <c r="Z15" s="518"/>
      <c r="AA15" s="520">
        <v>4</v>
      </c>
      <c r="AB15" s="518"/>
      <c r="AC15" s="518"/>
      <c r="AD15" s="518"/>
      <c r="AE15" s="518"/>
      <c r="AF15" s="520">
        <v>5</v>
      </c>
      <c r="AG15" s="518"/>
      <c r="AH15" s="518"/>
      <c r="AI15" s="518"/>
      <c r="AJ15" s="519"/>
      <c r="AK15" s="520">
        <v>6</v>
      </c>
      <c r="AL15" s="518"/>
      <c r="AM15" s="518"/>
      <c r="AN15" s="518"/>
      <c r="AO15" s="519"/>
    </row>
    <row r="16" spans="1:41" ht="19.5" customHeight="1">
      <c r="A16" s="521" t="s">
        <v>1979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  <c r="T16" s="524" t="s">
        <v>1491</v>
      </c>
      <c r="U16" s="525"/>
      <c r="V16" s="526">
        <v>12000</v>
      </c>
      <c r="W16" s="527"/>
      <c r="X16" s="527"/>
      <c r="Y16" s="527"/>
      <c r="Z16" s="528"/>
      <c r="AA16" s="529"/>
      <c r="AB16" s="530"/>
      <c r="AC16" s="530"/>
      <c r="AD16" s="530"/>
      <c r="AE16" s="531"/>
      <c r="AF16" s="529"/>
      <c r="AG16" s="530"/>
      <c r="AH16" s="530"/>
      <c r="AI16" s="530"/>
      <c r="AJ16" s="531"/>
      <c r="AK16" s="529"/>
      <c r="AL16" s="530"/>
      <c r="AM16" s="530"/>
      <c r="AN16" s="530"/>
      <c r="AO16" s="531"/>
    </row>
    <row r="17" spans="1:41" ht="19.5" customHeight="1">
      <c r="A17" s="521" t="s">
        <v>1980</v>
      </c>
      <c r="B17" s="522"/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3"/>
      <c r="T17" s="524" t="s">
        <v>1493</v>
      </c>
      <c r="U17" s="525"/>
      <c r="V17" s="526"/>
      <c r="W17" s="527"/>
      <c r="X17" s="527"/>
      <c r="Y17" s="527"/>
      <c r="Z17" s="528"/>
      <c r="AA17" s="529"/>
      <c r="AB17" s="530"/>
      <c r="AC17" s="530"/>
      <c r="AD17" s="530"/>
      <c r="AE17" s="531"/>
      <c r="AF17" s="529"/>
      <c r="AG17" s="530"/>
      <c r="AH17" s="530"/>
      <c r="AI17" s="530"/>
      <c r="AJ17" s="531"/>
      <c r="AK17" s="529"/>
      <c r="AL17" s="530"/>
      <c r="AM17" s="530"/>
      <c r="AN17" s="530"/>
      <c r="AO17" s="531"/>
    </row>
    <row r="18" spans="1:41" s="472" customFormat="1" ht="19.5" customHeight="1">
      <c r="A18" s="521" t="s">
        <v>1981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3"/>
      <c r="T18" s="524" t="s">
        <v>1495</v>
      </c>
      <c r="U18" s="525"/>
      <c r="V18" s="526">
        <v>100000</v>
      </c>
      <c r="W18" s="527"/>
      <c r="X18" s="527"/>
      <c r="Y18" s="527"/>
      <c r="Z18" s="528"/>
      <c r="AA18" s="529"/>
      <c r="AB18" s="530"/>
      <c r="AC18" s="530"/>
      <c r="AD18" s="530"/>
      <c r="AE18" s="531"/>
      <c r="AF18" s="529"/>
      <c r="AG18" s="530"/>
      <c r="AH18" s="530"/>
      <c r="AI18" s="530"/>
      <c r="AJ18" s="531"/>
      <c r="AK18" s="529"/>
      <c r="AL18" s="530"/>
      <c r="AM18" s="530"/>
      <c r="AN18" s="530"/>
      <c r="AO18" s="531"/>
    </row>
    <row r="19" spans="1:41" s="543" customFormat="1" ht="19.5" customHeight="1">
      <c r="A19" s="532" t="s">
        <v>1982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4"/>
      <c r="T19" s="535" t="s">
        <v>1497</v>
      </c>
      <c r="U19" s="536"/>
      <c r="V19" s="537">
        <f>SUM(V16:Z18)</f>
        <v>112000</v>
      </c>
      <c r="W19" s="538"/>
      <c r="X19" s="538"/>
      <c r="Y19" s="538"/>
      <c r="Z19" s="539"/>
      <c r="AA19" s="540"/>
      <c r="AB19" s="541"/>
      <c r="AC19" s="541"/>
      <c r="AD19" s="541"/>
      <c r="AE19" s="542"/>
      <c r="AF19" s="540"/>
      <c r="AG19" s="541"/>
      <c r="AH19" s="541"/>
      <c r="AI19" s="541"/>
      <c r="AJ19" s="542"/>
      <c r="AK19" s="540"/>
      <c r="AL19" s="541"/>
      <c r="AM19" s="541"/>
      <c r="AN19" s="541"/>
      <c r="AO19" s="542"/>
    </row>
    <row r="20" spans="1:41" ht="19.5" customHeight="1">
      <c r="A20" s="544" t="s">
        <v>1983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6"/>
      <c r="T20" s="524" t="s">
        <v>1499</v>
      </c>
      <c r="U20" s="525"/>
      <c r="V20" s="526">
        <v>5500</v>
      </c>
      <c r="W20" s="527"/>
      <c r="X20" s="527"/>
      <c r="Y20" s="527"/>
      <c r="Z20" s="528"/>
      <c r="AA20" s="529"/>
      <c r="AB20" s="530"/>
      <c r="AC20" s="530"/>
      <c r="AD20" s="530"/>
      <c r="AE20" s="531"/>
      <c r="AF20" s="529"/>
      <c r="AG20" s="530"/>
      <c r="AH20" s="530"/>
      <c r="AI20" s="530"/>
      <c r="AJ20" s="531"/>
      <c r="AK20" s="529"/>
      <c r="AL20" s="530"/>
      <c r="AM20" s="530"/>
      <c r="AN20" s="530"/>
      <c r="AO20" s="531"/>
    </row>
    <row r="21" spans="1:41" ht="19.5" customHeight="1">
      <c r="A21" s="544" t="s">
        <v>1984</v>
      </c>
      <c r="B21" s="545"/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6"/>
      <c r="T21" s="524" t="s">
        <v>1501</v>
      </c>
      <c r="U21" s="525"/>
      <c r="V21" s="526"/>
      <c r="W21" s="527"/>
      <c r="X21" s="527"/>
      <c r="Y21" s="527"/>
      <c r="Z21" s="528"/>
      <c r="AA21" s="529"/>
      <c r="AB21" s="530"/>
      <c r="AC21" s="530"/>
      <c r="AD21" s="530"/>
      <c r="AE21" s="531"/>
      <c r="AF21" s="529"/>
      <c r="AG21" s="530"/>
      <c r="AH21" s="530"/>
      <c r="AI21" s="530"/>
      <c r="AJ21" s="531"/>
      <c r="AK21" s="529"/>
      <c r="AL21" s="530"/>
      <c r="AM21" s="530"/>
      <c r="AN21" s="530"/>
      <c r="AO21" s="531"/>
    </row>
    <row r="22" spans="1:41" ht="19.5" customHeight="1">
      <c r="A22" s="521" t="s">
        <v>1985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3"/>
      <c r="T22" s="524" t="s">
        <v>1503</v>
      </c>
      <c r="U22" s="525"/>
      <c r="V22" s="526">
        <v>2100</v>
      </c>
      <c r="W22" s="527"/>
      <c r="X22" s="527"/>
      <c r="Y22" s="527"/>
      <c r="Z22" s="528"/>
      <c r="AA22" s="529"/>
      <c r="AB22" s="530"/>
      <c r="AC22" s="530"/>
      <c r="AD22" s="530"/>
      <c r="AE22" s="531"/>
      <c r="AF22" s="529"/>
      <c r="AG22" s="530"/>
      <c r="AH22" s="530"/>
      <c r="AI22" s="530"/>
      <c r="AJ22" s="531"/>
      <c r="AK22" s="529"/>
      <c r="AL22" s="530"/>
      <c r="AM22" s="530"/>
      <c r="AN22" s="530"/>
      <c r="AO22" s="531"/>
    </row>
    <row r="23" spans="1:41" s="472" customFormat="1" ht="19.5" customHeight="1">
      <c r="A23" s="521" t="s">
        <v>1986</v>
      </c>
      <c r="B23" s="522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3"/>
      <c r="T23" s="524" t="s">
        <v>1505</v>
      </c>
      <c r="U23" s="525"/>
      <c r="V23" s="526">
        <v>317384</v>
      </c>
      <c r="W23" s="527"/>
      <c r="X23" s="527"/>
      <c r="Y23" s="527"/>
      <c r="Z23" s="528"/>
      <c r="AA23" s="529"/>
      <c r="AB23" s="530"/>
      <c r="AC23" s="530"/>
      <c r="AD23" s="530"/>
      <c r="AE23" s="531"/>
      <c r="AF23" s="529"/>
      <c r="AG23" s="530"/>
      <c r="AH23" s="530"/>
      <c r="AI23" s="530"/>
      <c r="AJ23" s="531"/>
      <c r="AK23" s="529"/>
      <c r="AL23" s="530"/>
      <c r="AM23" s="530"/>
      <c r="AN23" s="530"/>
      <c r="AO23" s="531"/>
    </row>
    <row r="24" spans="1:41" s="472" customFormat="1" ht="19.5" customHeight="1">
      <c r="A24" s="521" t="s">
        <v>1987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3"/>
      <c r="T24" s="524" t="s">
        <v>1507</v>
      </c>
      <c r="U24" s="525"/>
      <c r="V24" s="526">
        <v>590876</v>
      </c>
      <c r="W24" s="527"/>
      <c r="X24" s="527"/>
      <c r="Y24" s="527"/>
      <c r="Z24" s="528"/>
      <c r="AA24" s="529"/>
      <c r="AB24" s="530"/>
      <c r="AC24" s="530"/>
      <c r="AD24" s="530"/>
      <c r="AE24" s="531"/>
      <c r="AF24" s="529"/>
      <c r="AG24" s="530"/>
      <c r="AH24" s="530"/>
      <c r="AI24" s="530"/>
      <c r="AJ24" s="531"/>
      <c r="AK24" s="529"/>
      <c r="AL24" s="530"/>
      <c r="AM24" s="530"/>
      <c r="AN24" s="530"/>
      <c r="AO24" s="531"/>
    </row>
    <row r="25" spans="1:41" s="472" customFormat="1" ht="19.5" customHeight="1">
      <c r="A25" s="521" t="s">
        <v>1988</v>
      </c>
      <c r="B25" s="522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3"/>
      <c r="T25" s="524">
        <v>10</v>
      </c>
      <c r="U25" s="525"/>
      <c r="V25" s="526"/>
      <c r="W25" s="527"/>
      <c r="X25" s="527"/>
      <c r="Y25" s="527"/>
      <c r="Z25" s="528"/>
      <c r="AA25" s="529"/>
      <c r="AB25" s="530"/>
      <c r="AC25" s="530"/>
      <c r="AD25" s="530"/>
      <c r="AE25" s="531"/>
      <c r="AF25" s="529"/>
      <c r="AG25" s="530"/>
      <c r="AH25" s="530"/>
      <c r="AI25" s="530"/>
      <c r="AJ25" s="531"/>
      <c r="AK25" s="529"/>
      <c r="AL25" s="530"/>
      <c r="AM25" s="530"/>
      <c r="AN25" s="530"/>
      <c r="AO25" s="531"/>
    </row>
    <row r="26" spans="1:41" s="472" customFormat="1" ht="19.5" customHeight="1">
      <c r="A26" s="521" t="s">
        <v>1989</v>
      </c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3"/>
      <c r="T26" s="524">
        <v>11</v>
      </c>
      <c r="U26" s="525"/>
      <c r="V26" s="526"/>
      <c r="W26" s="527"/>
      <c r="X26" s="527"/>
      <c r="Y26" s="527"/>
      <c r="Z26" s="528"/>
      <c r="AA26" s="529"/>
      <c r="AB26" s="530"/>
      <c r="AC26" s="530"/>
      <c r="AD26" s="530"/>
      <c r="AE26" s="531"/>
      <c r="AF26" s="529"/>
      <c r="AG26" s="530"/>
      <c r="AH26" s="530"/>
      <c r="AI26" s="530"/>
      <c r="AJ26" s="531"/>
      <c r="AK26" s="529"/>
      <c r="AL26" s="530"/>
      <c r="AM26" s="530"/>
      <c r="AN26" s="530"/>
      <c r="AO26" s="531"/>
    </row>
    <row r="27" spans="1:41" s="472" customFormat="1" ht="19.5" customHeight="1">
      <c r="A27" s="521" t="s">
        <v>1990</v>
      </c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3"/>
      <c r="T27" s="524">
        <v>12</v>
      </c>
      <c r="U27" s="525"/>
      <c r="V27" s="526"/>
      <c r="W27" s="527"/>
      <c r="X27" s="527"/>
      <c r="Y27" s="527"/>
      <c r="Z27" s="528"/>
      <c r="AA27" s="529"/>
      <c r="AB27" s="530"/>
      <c r="AC27" s="530"/>
      <c r="AD27" s="530"/>
      <c r="AE27" s="531"/>
      <c r="AF27" s="529"/>
      <c r="AG27" s="530"/>
      <c r="AH27" s="530"/>
      <c r="AI27" s="530"/>
      <c r="AJ27" s="531"/>
      <c r="AK27" s="529"/>
      <c r="AL27" s="530"/>
      <c r="AM27" s="530"/>
      <c r="AN27" s="530"/>
      <c r="AO27" s="531"/>
    </row>
    <row r="28" spans="1:41" s="472" customFormat="1" ht="19.5" customHeight="1">
      <c r="A28" s="521" t="s">
        <v>1991</v>
      </c>
      <c r="B28" s="522"/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3"/>
      <c r="T28" s="524">
        <v>13</v>
      </c>
      <c r="U28" s="525"/>
      <c r="V28" s="526"/>
      <c r="W28" s="527"/>
      <c r="X28" s="527"/>
      <c r="Y28" s="527"/>
      <c r="Z28" s="528"/>
      <c r="AA28" s="529"/>
      <c r="AB28" s="530"/>
      <c r="AC28" s="530"/>
      <c r="AD28" s="530"/>
      <c r="AE28" s="531"/>
      <c r="AF28" s="529"/>
      <c r="AG28" s="530"/>
      <c r="AH28" s="530"/>
      <c r="AI28" s="530"/>
      <c r="AJ28" s="531"/>
      <c r="AK28" s="529"/>
      <c r="AL28" s="530"/>
      <c r="AM28" s="530"/>
      <c r="AN28" s="530"/>
      <c r="AO28" s="531"/>
    </row>
    <row r="29" spans="1:41" s="549" customFormat="1" ht="19.5" customHeight="1">
      <c r="A29" s="532" t="s">
        <v>1992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4"/>
      <c r="T29" s="547">
        <v>14</v>
      </c>
      <c r="U29" s="548"/>
      <c r="V29" s="537">
        <f>SUM(V20:Z28)</f>
        <v>915860</v>
      </c>
      <c r="W29" s="538"/>
      <c r="X29" s="538"/>
      <c r="Y29" s="538"/>
      <c r="Z29" s="539"/>
      <c r="AA29" s="540"/>
      <c r="AB29" s="541"/>
      <c r="AC29" s="541"/>
      <c r="AD29" s="541"/>
      <c r="AE29" s="542"/>
      <c r="AF29" s="540"/>
      <c r="AG29" s="541"/>
      <c r="AH29" s="541"/>
      <c r="AI29" s="541"/>
      <c r="AJ29" s="542"/>
      <c r="AK29" s="540"/>
      <c r="AL29" s="541"/>
      <c r="AM29" s="541"/>
      <c r="AN29" s="541"/>
      <c r="AO29" s="542"/>
    </row>
    <row r="30" spans="1:41" ht="19.5" customHeight="1">
      <c r="A30" s="521" t="s">
        <v>1993</v>
      </c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3"/>
      <c r="T30" s="524">
        <v>15</v>
      </c>
      <c r="U30" s="525"/>
      <c r="V30" s="526"/>
      <c r="W30" s="527"/>
      <c r="X30" s="527"/>
      <c r="Y30" s="527"/>
      <c r="Z30" s="528"/>
      <c r="AA30" s="529"/>
      <c r="AB30" s="530"/>
      <c r="AC30" s="530"/>
      <c r="AD30" s="530"/>
      <c r="AE30" s="531"/>
      <c r="AF30" s="529"/>
      <c r="AG30" s="530"/>
      <c r="AH30" s="530"/>
      <c r="AI30" s="530"/>
      <c r="AJ30" s="531"/>
      <c r="AK30" s="529"/>
      <c r="AL30" s="530"/>
      <c r="AM30" s="530"/>
      <c r="AN30" s="530"/>
      <c r="AO30" s="531"/>
    </row>
    <row r="31" spans="1:41" s="472" customFormat="1" ht="19.5" customHeight="1">
      <c r="A31" s="550" t="s">
        <v>1994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551"/>
      <c r="Q31" s="551"/>
      <c r="R31" s="551"/>
      <c r="S31" s="552"/>
      <c r="T31" s="524">
        <v>16</v>
      </c>
      <c r="U31" s="525"/>
      <c r="V31" s="526">
        <v>221268</v>
      </c>
      <c r="W31" s="527"/>
      <c r="X31" s="527"/>
      <c r="Y31" s="527"/>
      <c r="Z31" s="528"/>
      <c r="AA31" s="529"/>
      <c r="AB31" s="530"/>
      <c r="AC31" s="530"/>
      <c r="AD31" s="530"/>
      <c r="AE31" s="531"/>
      <c r="AF31" s="529"/>
      <c r="AG31" s="530"/>
      <c r="AH31" s="530"/>
      <c r="AI31" s="530"/>
      <c r="AJ31" s="531"/>
      <c r="AK31" s="529"/>
      <c r="AL31" s="530"/>
      <c r="AM31" s="530"/>
      <c r="AN31" s="530"/>
      <c r="AO31" s="531"/>
    </row>
    <row r="32" spans="1:41" s="472" customFormat="1" ht="19.5" customHeight="1">
      <c r="A32" s="550" t="s">
        <v>1995</v>
      </c>
      <c r="B32" s="551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2"/>
      <c r="T32" s="553">
        <v>17</v>
      </c>
      <c r="U32" s="554"/>
      <c r="V32" s="526">
        <v>73867</v>
      </c>
      <c r="W32" s="527"/>
      <c r="X32" s="527"/>
      <c r="Y32" s="527"/>
      <c r="Z32" s="528"/>
      <c r="AA32" s="529"/>
      <c r="AB32" s="530"/>
      <c r="AC32" s="530"/>
      <c r="AD32" s="530"/>
      <c r="AE32" s="531"/>
      <c r="AF32" s="529"/>
      <c r="AG32" s="530"/>
      <c r="AH32" s="530"/>
      <c r="AI32" s="530"/>
      <c r="AJ32" s="531"/>
      <c r="AK32" s="529"/>
      <c r="AL32" s="530"/>
      <c r="AM32" s="530"/>
      <c r="AN32" s="530"/>
      <c r="AO32" s="531"/>
    </row>
    <row r="33" spans="1:41" s="472" customFormat="1" ht="19.5" customHeight="1">
      <c r="A33" s="521" t="s">
        <v>1996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3"/>
      <c r="T33" s="524">
        <v>18</v>
      </c>
      <c r="U33" s="525"/>
      <c r="V33" s="526">
        <v>675224</v>
      </c>
      <c r="W33" s="527"/>
      <c r="X33" s="527"/>
      <c r="Y33" s="527"/>
      <c r="Z33" s="528"/>
      <c r="AA33" s="529"/>
      <c r="AB33" s="530"/>
      <c r="AC33" s="530"/>
      <c r="AD33" s="530"/>
      <c r="AE33" s="531"/>
      <c r="AF33" s="529"/>
      <c r="AG33" s="530"/>
      <c r="AH33" s="530"/>
      <c r="AI33" s="530"/>
      <c r="AJ33" s="531"/>
      <c r="AK33" s="529"/>
      <c r="AL33" s="530"/>
      <c r="AM33" s="530"/>
      <c r="AN33" s="530"/>
      <c r="AO33" s="531"/>
    </row>
    <row r="34" spans="1:41" s="472" customFormat="1" ht="19.5" customHeight="1">
      <c r="A34" s="521" t="s">
        <v>1997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3"/>
      <c r="T34" s="524">
        <v>19</v>
      </c>
      <c r="U34" s="525"/>
      <c r="V34" s="526">
        <v>801400</v>
      </c>
      <c r="W34" s="527"/>
      <c r="X34" s="527"/>
      <c r="Y34" s="527"/>
      <c r="Z34" s="528"/>
      <c r="AA34" s="529"/>
      <c r="AB34" s="530"/>
      <c r="AC34" s="530"/>
      <c r="AD34" s="530"/>
      <c r="AE34" s="531"/>
      <c r="AF34" s="529"/>
      <c r="AG34" s="530"/>
      <c r="AH34" s="530"/>
      <c r="AI34" s="530"/>
      <c r="AJ34" s="531"/>
      <c r="AK34" s="529"/>
      <c r="AL34" s="530"/>
      <c r="AM34" s="530"/>
      <c r="AN34" s="530"/>
      <c r="AO34" s="531"/>
    </row>
    <row r="35" spans="1:41" s="549" customFormat="1" ht="19.5" customHeight="1">
      <c r="A35" s="532" t="s">
        <v>1998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4"/>
      <c r="T35" s="535">
        <v>20</v>
      </c>
      <c r="U35" s="536"/>
      <c r="V35" s="537">
        <f>SUM(V30:Z34)</f>
        <v>1771759</v>
      </c>
      <c r="W35" s="538"/>
      <c r="X35" s="538"/>
      <c r="Y35" s="538"/>
      <c r="Z35" s="539"/>
      <c r="AA35" s="540"/>
      <c r="AB35" s="541"/>
      <c r="AC35" s="541"/>
      <c r="AD35" s="541"/>
      <c r="AE35" s="542"/>
      <c r="AF35" s="540"/>
      <c r="AG35" s="541"/>
      <c r="AH35" s="541"/>
      <c r="AI35" s="541"/>
      <c r="AJ35" s="542"/>
      <c r="AK35" s="540"/>
      <c r="AL35" s="541"/>
      <c r="AM35" s="541"/>
      <c r="AN35" s="541"/>
      <c r="AO35" s="542"/>
    </row>
    <row r="36" spans="1:41" ht="27" customHeight="1">
      <c r="A36" s="544" t="s">
        <v>1999</v>
      </c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6"/>
      <c r="T36" s="553">
        <v>21</v>
      </c>
      <c r="U36" s="555"/>
      <c r="V36" s="526">
        <v>100000</v>
      </c>
      <c r="W36" s="527"/>
      <c r="X36" s="527"/>
      <c r="Y36" s="527"/>
      <c r="Z36" s="528"/>
      <c r="AA36" s="529"/>
      <c r="AB36" s="530"/>
      <c r="AC36" s="530"/>
      <c r="AD36" s="530"/>
      <c r="AE36" s="531"/>
      <c r="AF36" s="529"/>
      <c r="AG36" s="530"/>
      <c r="AH36" s="530"/>
      <c r="AI36" s="530"/>
      <c r="AJ36" s="531"/>
      <c r="AK36" s="529"/>
      <c r="AL36" s="530"/>
      <c r="AM36" s="530"/>
      <c r="AN36" s="530"/>
      <c r="AO36" s="531"/>
    </row>
    <row r="37" spans="1:41" ht="19.5" customHeight="1">
      <c r="A37" s="544" t="s">
        <v>2000</v>
      </c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6"/>
      <c r="T37" s="553">
        <v>22</v>
      </c>
      <c r="U37" s="555"/>
      <c r="V37" s="526">
        <v>151200</v>
      </c>
      <c r="W37" s="527"/>
      <c r="X37" s="527"/>
      <c r="Y37" s="527"/>
      <c r="Z37" s="528"/>
      <c r="AA37" s="529"/>
      <c r="AB37" s="530"/>
      <c r="AC37" s="530"/>
      <c r="AD37" s="530"/>
      <c r="AE37" s="531"/>
      <c r="AF37" s="529"/>
      <c r="AG37" s="530"/>
      <c r="AH37" s="530"/>
      <c r="AI37" s="530"/>
      <c r="AJ37" s="531"/>
      <c r="AK37" s="529"/>
      <c r="AL37" s="530"/>
      <c r="AM37" s="530"/>
      <c r="AN37" s="530"/>
      <c r="AO37" s="531"/>
    </row>
    <row r="38" spans="1:41" ht="19.5" customHeight="1">
      <c r="A38" s="544" t="s">
        <v>2001</v>
      </c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6"/>
      <c r="T38" s="553">
        <v>23</v>
      </c>
      <c r="U38" s="555"/>
      <c r="V38" s="526"/>
      <c r="W38" s="527"/>
      <c r="X38" s="527"/>
      <c r="Y38" s="527"/>
      <c r="Z38" s="528"/>
      <c r="AA38" s="529"/>
      <c r="AB38" s="530"/>
      <c r="AC38" s="530"/>
      <c r="AD38" s="530"/>
      <c r="AE38" s="531"/>
      <c r="AF38" s="529"/>
      <c r="AG38" s="530"/>
      <c r="AH38" s="530"/>
      <c r="AI38" s="530"/>
      <c r="AJ38" s="531"/>
      <c r="AK38" s="529"/>
      <c r="AL38" s="530"/>
      <c r="AM38" s="530"/>
      <c r="AN38" s="530"/>
      <c r="AO38" s="531"/>
    </row>
    <row r="39" spans="1:41" s="543" customFormat="1" ht="19.5" customHeight="1">
      <c r="A39" s="532" t="s">
        <v>2002</v>
      </c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S39" s="534"/>
      <c r="T39" s="556">
        <v>24</v>
      </c>
      <c r="U39" s="557"/>
      <c r="V39" s="537">
        <f>SUM(V36:Z38)</f>
        <v>251200</v>
      </c>
      <c r="W39" s="538"/>
      <c r="X39" s="538"/>
      <c r="Y39" s="538"/>
      <c r="Z39" s="539"/>
      <c r="AA39" s="540"/>
      <c r="AB39" s="541"/>
      <c r="AC39" s="541"/>
      <c r="AD39" s="541"/>
      <c r="AE39" s="542"/>
      <c r="AF39" s="540"/>
      <c r="AG39" s="541"/>
      <c r="AH39" s="541"/>
      <c r="AI39" s="541"/>
      <c r="AJ39" s="542"/>
      <c r="AK39" s="540"/>
      <c r="AL39" s="541"/>
      <c r="AM39" s="541"/>
      <c r="AN39" s="541"/>
      <c r="AO39" s="542"/>
    </row>
    <row r="40" spans="1:41" ht="19.5" customHeight="1">
      <c r="A40" s="521" t="s">
        <v>2003</v>
      </c>
      <c r="B40" s="522"/>
      <c r="C40" s="522"/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3"/>
      <c r="T40" s="553">
        <v>25</v>
      </c>
      <c r="U40" s="555"/>
      <c r="V40" s="526"/>
      <c r="W40" s="527"/>
      <c r="X40" s="527"/>
      <c r="Y40" s="527"/>
      <c r="Z40" s="528"/>
      <c r="AA40" s="529"/>
      <c r="AB40" s="530"/>
      <c r="AC40" s="530"/>
      <c r="AD40" s="530"/>
      <c r="AE40" s="531"/>
      <c r="AF40" s="529"/>
      <c r="AG40" s="530"/>
      <c r="AH40" s="530"/>
      <c r="AI40" s="530"/>
      <c r="AJ40" s="531"/>
      <c r="AK40" s="529"/>
      <c r="AL40" s="530"/>
      <c r="AM40" s="530"/>
      <c r="AN40" s="530"/>
      <c r="AO40" s="531"/>
    </row>
    <row r="41" spans="1:41" ht="19.5" customHeight="1">
      <c r="A41" s="521" t="s">
        <v>2004</v>
      </c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3"/>
      <c r="T41" s="553">
        <v>26</v>
      </c>
      <c r="U41" s="555"/>
      <c r="V41" s="526"/>
      <c r="W41" s="527"/>
      <c r="X41" s="527"/>
      <c r="Y41" s="527"/>
      <c r="Z41" s="528"/>
      <c r="AA41" s="529"/>
      <c r="AB41" s="530"/>
      <c r="AC41" s="530"/>
      <c r="AD41" s="530"/>
      <c r="AE41" s="531"/>
      <c r="AF41" s="529"/>
      <c r="AG41" s="530"/>
      <c r="AH41" s="530"/>
      <c r="AI41" s="530"/>
      <c r="AJ41" s="531"/>
      <c r="AK41" s="529"/>
      <c r="AL41" s="530"/>
      <c r="AM41" s="530"/>
      <c r="AN41" s="530"/>
      <c r="AO41" s="531"/>
    </row>
    <row r="42" spans="1:41" ht="19.5" customHeight="1">
      <c r="A42" s="521" t="s">
        <v>2005</v>
      </c>
      <c r="B42" s="522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3"/>
      <c r="T42" s="553">
        <v>27</v>
      </c>
      <c r="U42" s="555"/>
      <c r="V42" s="526"/>
      <c r="W42" s="527"/>
      <c r="X42" s="527"/>
      <c r="Y42" s="527"/>
      <c r="Z42" s="528"/>
      <c r="AA42" s="529"/>
      <c r="AB42" s="530"/>
      <c r="AC42" s="530"/>
      <c r="AD42" s="530"/>
      <c r="AE42" s="531"/>
      <c r="AF42" s="529"/>
      <c r="AG42" s="530"/>
      <c r="AH42" s="530"/>
      <c r="AI42" s="530"/>
      <c r="AJ42" s="531"/>
      <c r="AK42" s="529"/>
      <c r="AL42" s="530"/>
      <c r="AM42" s="530"/>
      <c r="AN42" s="530"/>
      <c r="AO42" s="531"/>
    </row>
    <row r="43" spans="1:41" s="566" customFormat="1" ht="19.5" customHeight="1">
      <c r="A43" s="550" t="s">
        <v>2006</v>
      </c>
      <c r="B43" s="551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  <c r="T43" s="558">
        <v>28</v>
      </c>
      <c r="U43" s="559"/>
      <c r="V43" s="560"/>
      <c r="W43" s="561"/>
      <c r="X43" s="561"/>
      <c r="Y43" s="561"/>
      <c r="Z43" s="562"/>
      <c r="AA43" s="563"/>
      <c r="AB43" s="564"/>
      <c r="AC43" s="564"/>
      <c r="AD43" s="564"/>
      <c r="AE43" s="565"/>
      <c r="AF43" s="563"/>
      <c r="AG43" s="564"/>
      <c r="AH43" s="564"/>
      <c r="AI43" s="564"/>
      <c r="AJ43" s="565"/>
      <c r="AK43" s="563"/>
      <c r="AL43" s="564"/>
      <c r="AM43" s="564"/>
      <c r="AN43" s="564"/>
      <c r="AO43" s="565"/>
    </row>
    <row r="44" spans="1:41" s="566" customFormat="1" ht="24" customHeight="1">
      <c r="A44" s="567" t="s">
        <v>2007</v>
      </c>
      <c r="B44" s="568"/>
      <c r="C44" s="568"/>
      <c r="D44" s="568"/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9"/>
      <c r="T44" s="558">
        <v>29</v>
      </c>
      <c r="U44" s="570"/>
      <c r="V44" s="560"/>
      <c r="W44" s="561"/>
      <c r="X44" s="561"/>
      <c r="Y44" s="561"/>
      <c r="Z44" s="562"/>
      <c r="AA44" s="563"/>
      <c r="AB44" s="564"/>
      <c r="AC44" s="564"/>
      <c r="AD44" s="564"/>
      <c r="AE44" s="565"/>
      <c r="AF44" s="563"/>
      <c r="AG44" s="564"/>
      <c r="AH44" s="564"/>
      <c r="AI44" s="564"/>
      <c r="AJ44" s="565"/>
      <c r="AK44" s="563"/>
      <c r="AL44" s="564"/>
      <c r="AM44" s="564"/>
      <c r="AN44" s="564"/>
      <c r="AO44" s="565"/>
    </row>
    <row r="45" spans="1:41" s="566" customFormat="1" ht="19.5" customHeight="1">
      <c r="A45" s="567" t="s">
        <v>2008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9"/>
      <c r="T45" s="558">
        <v>30</v>
      </c>
      <c r="U45" s="570"/>
      <c r="V45" s="560"/>
      <c r="W45" s="561"/>
      <c r="X45" s="561"/>
      <c r="Y45" s="561"/>
      <c r="Z45" s="562"/>
      <c r="AA45" s="563"/>
      <c r="AB45" s="564"/>
      <c r="AC45" s="564"/>
      <c r="AD45" s="564"/>
      <c r="AE45" s="565"/>
      <c r="AF45" s="563"/>
      <c r="AG45" s="564"/>
      <c r="AH45" s="564"/>
      <c r="AI45" s="564"/>
      <c r="AJ45" s="565"/>
      <c r="AK45" s="563"/>
      <c r="AL45" s="564"/>
      <c r="AM45" s="564"/>
      <c r="AN45" s="564"/>
      <c r="AO45" s="565"/>
    </row>
    <row r="46" spans="1:41" s="576" customFormat="1" ht="25.5" customHeight="1">
      <c r="A46" s="571" t="s">
        <v>2009</v>
      </c>
      <c r="B46" s="572"/>
      <c r="C46" s="572"/>
      <c r="D46" s="572"/>
      <c r="E46" s="572"/>
      <c r="F46" s="572"/>
      <c r="G46" s="572"/>
      <c r="H46" s="572"/>
      <c r="I46" s="572"/>
      <c r="J46" s="572"/>
      <c r="K46" s="572"/>
      <c r="L46" s="572"/>
      <c r="M46" s="572"/>
      <c r="N46" s="572"/>
      <c r="O46" s="572"/>
      <c r="P46" s="572"/>
      <c r="Q46" s="572"/>
      <c r="R46" s="572"/>
      <c r="S46" s="573"/>
      <c r="T46" s="574">
        <v>31</v>
      </c>
      <c r="U46" s="575"/>
      <c r="V46" s="537">
        <f>SUM(V40:Z45)</f>
        <v>0</v>
      </c>
      <c r="W46" s="538"/>
      <c r="X46" s="538"/>
      <c r="Y46" s="538"/>
      <c r="Z46" s="539"/>
      <c r="AA46" s="540"/>
      <c r="AB46" s="541"/>
      <c r="AC46" s="541"/>
      <c r="AD46" s="541"/>
      <c r="AE46" s="542"/>
      <c r="AF46" s="540"/>
      <c r="AG46" s="541"/>
      <c r="AH46" s="541"/>
      <c r="AI46" s="541"/>
      <c r="AJ46" s="542"/>
      <c r="AK46" s="540"/>
      <c r="AL46" s="541"/>
      <c r="AM46" s="541"/>
      <c r="AN46" s="541"/>
      <c r="AO46" s="542"/>
    </row>
    <row r="47" spans="1:41" ht="24.75" customHeight="1">
      <c r="A47" s="567" t="s">
        <v>2010</v>
      </c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9"/>
      <c r="T47" s="558">
        <v>32</v>
      </c>
      <c r="U47" s="570"/>
      <c r="V47" s="526"/>
      <c r="W47" s="527"/>
      <c r="X47" s="527"/>
      <c r="Y47" s="527"/>
      <c r="Z47" s="528"/>
      <c r="AA47" s="529"/>
      <c r="AB47" s="530"/>
      <c r="AC47" s="530"/>
      <c r="AD47" s="530"/>
      <c r="AE47" s="531"/>
      <c r="AF47" s="529"/>
      <c r="AG47" s="530"/>
      <c r="AH47" s="530"/>
      <c r="AI47" s="530"/>
      <c r="AJ47" s="531"/>
      <c r="AK47" s="529"/>
      <c r="AL47" s="530"/>
      <c r="AM47" s="530"/>
      <c r="AN47" s="530"/>
      <c r="AO47" s="531"/>
    </row>
    <row r="48" spans="1:41" s="543" customFormat="1" ht="25.5" customHeight="1">
      <c r="A48" s="571" t="s">
        <v>2011</v>
      </c>
      <c r="B48" s="572"/>
      <c r="C48" s="572"/>
      <c r="D48" s="572"/>
      <c r="E48" s="572"/>
      <c r="F48" s="572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573"/>
      <c r="T48" s="574">
        <v>33</v>
      </c>
      <c r="U48" s="575"/>
      <c r="V48" s="537">
        <f>SUM(V46:Z47)</f>
        <v>0</v>
      </c>
      <c r="W48" s="538"/>
      <c r="X48" s="538"/>
      <c r="Y48" s="538"/>
      <c r="Z48" s="539"/>
      <c r="AA48" s="540"/>
      <c r="AB48" s="541"/>
      <c r="AC48" s="541"/>
      <c r="AD48" s="541"/>
      <c r="AE48" s="542"/>
      <c r="AF48" s="540"/>
      <c r="AG48" s="541"/>
      <c r="AH48" s="541"/>
      <c r="AI48" s="541"/>
      <c r="AJ48" s="542"/>
      <c r="AK48" s="540"/>
      <c r="AL48" s="541"/>
      <c r="AM48" s="541"/>
      <c r="AN48" s="541"/>
      <c r="AO48" s="542"/>
    </row>
    <row r="49" spans="1:41" s="543" customFormat="1" ht="19.5" customHeight="1">
      <c r="A49" s="532" t="s">
        <v>2012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4"/>
      <c r="T49" s="574">
        <v>34</v>
      </c>
      <c r="U49" s="575"/>
      <c r="V49" s="537">
        <f>SUM(V19+V29+V35+V39+V48)</f>
        <v>3050819</v>
      </c>
      <c r="W49" s="538"/>
      <c r="X49" s="538"/>
      <c r="Y49" s="538"/>
      <c r="Z49" s="539"/>
      <c r="AA49" s="540"/>
      <c r="AB49" s="541"/>
      <c r="AC49" s="541"/>
      <c r="AD49" s="541"/>
      <c r="AE49" s="542"/>
      <c r="AF49" s="540"/>
      <c r="AG49" s="541"/>
      <c r="AH49" s="541"/>
      <c r="AI49" s="541"/>
      <c r="AJ49" s="542"/>
      <c r="AK49" s="540"/>
      <c r="AL49" s="541"/>
      <c r="AM49" s="541"/>
      <c r="AN49" s="541"/>
      <c r="AO49" s="542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spans="1:4" ht="21.75" customHeight="1">
      <c r="A107" s="577"/>
      <c r="B107" s="577"/>
      <c r="C107" s="577"/>
      <c r="D107" s="577"/>
    </row>
    <row r="108" spans="1:4" ht="21.75" customHeight="1">
      <c r="A108" s="577"/>
      <c r="B108" s="577"/>
      <c r="C108" s="577"/>
      <c r="D108" s="577"/>
    </row>
    <row r="109" spans="1:4" ht="21.75" customHeight="1">
      <c r="A109" s="577"/>
      <c r="B109" s="577"/>
      <c r="C109" s="577"/>
      <c r="D109" s="577"/>
    </row>
    <row r="110" spans="1:4" ht="21.75" customHeight="1">
      <c r="A110" s="577"/>
      <c r="B110" s="577"/>
      <c r="C110" s="577"/>
      <c r="D110" s="577"/>
    </row>
    <row r="111" spans="1:4" ht="21.75" customHeight="1">
      <c r="A111" s="577"/>
      <c r="B111" s="577"/>
      <c r="C111" s="577"/>
      <c r="D111" s="577"/>
    </row>
    <row r="112" spans="1:4" ht="21.75" customHeight="1">
      <c r="A112" s="577"/>
      <c r="B112" s="577"/>
      <c r="C112" s="577"/>
      <c r="D112" s="577"/>
    </row>
    <row r="113" spans="1:4" ht="21.75" customHeight="1">
      <c r="A113" s="577"/>
      <c r="B113" s="577"/>
      <c r="C113" s="577"/>
      <c r="D113" s="577"/>
    </row>
    <row r="114" spans="1:4" ht="21.75" customHeight="1">
      <c r="A114" s="577"/>
      <c r="B114" s="577"/>
      <c r="C114" s="577"/>
      <c r="D114" s="577"/>
    </row>
    <row r="115" spans="1:4" ht="21.75" customHeight="1">
      <c r="A115" s="577"/>
      <c r="B115" s="577"/>
      <c r="C115" s="577"/>
      <c r="D115" s="577"/>
    </row>
    <row r="116" spans="1:4" ht="21.75" customHeight="1">
      <c r="A116" s="577"/>
      <c r="B116" s="577"/>
      <c r="C116" s="577"/>
      <c r="D116" s="577"/>
    </row>
    <row r="117" spans="1:4" ht="21.75" customHeight="1">
      <c r="A117" s="577"/>
      <c r="B117" s="577"/>
      <c r="C117" s="577"/>
      <c r="D117" s="577"/>
    </row>
    <row r="118" spans="1:4" ht="21.75" customHeight="1">
      <c r="A118" s="577"/>
      <c r="B118" s="577"/>
      <c r="C118" s="577"/>
      <c r="D118" s="577"/>
    </row>
    <row r="119" spans="1:4" ht="21.75" customHeight="1">
      <c r="A119" s="577"/>
      <c r="B119" s="577"/>
      <c r="C119" s="577"/>
      <c r="D119" s="577"/>
    </row>
    <row r="120" spans="1:4" ht="21.75" customHeight="1">
      <c r="A120" s="577"/>
      <c r="B120" s="577"/>
      <c r="C120" s="577"/>
      <c r="D120" s="577"/>
    </row>
    <row r="121" spans="1:4" ht="21.75" customHeight="1">
      <c r="A121" s="577"/>
      <c r="B121" s="577"/>
      <c r="C121" s="577"/>
      <c r="D121" s="577"/>
    </row>
    <row r="122" spans="1:4" ht="21.75" customHeight="1">
      <c r="A122" s="577"/>
      <c r="B122" s="577"/>
      <c r="C122" s="577"/>
      <c r="D122" s="577"/>
    </row>
    <row r="123" spans="1:4" ht="21.75" customHeight="1">
      <c r="A123" s="577"/>
      <c r="B123" s="577"/>
      <c r="C123" s="577"/>
      <c r="D123" s="577"/>
    </row>
    <row r="124" spans="1:4" ht="21.75" customHeight="1">
      <c r="A124" s="577"/>
      <c r="B124" s="577"/>
      <c r="C124" s="577"/>
      <c r="D124" s="577"/>
    </row>
    <row r="125" spans="1:4" ht="21.75" customHeight="1">
      <c r="A125" s="577"/>
      <c r="B125" s="577"/>
      <c r="C125" s="577"/>
      <c r="D125" s="577"/>
    </row>
    <row r="126" spans="1:4" ht="21.75" customHeight="1">
      <c r="A126" s="577"/>
      <c r="B126" s="577"/>
      <c r="C126" s="577"/>
      <c r="D126" s="577"/>
    </row>
    <row r="127" spans="1:4" ht="21.75" customHeight="1">
      <c r="A127" s="577"/>
      <c r="B127" s="577"/>
      <c r="C127" s="577"/>
      <c r="D127" s="577"/>
    </row>
    <row r="128" spans="1:4" ht="21.75" customHeight="1">
      <c r="A128" s="577"/>
      <c r="B128" s="577"/>
      <c r="C128" s="577"/>
      <c r="D128" s="577"/>
    </row>
    <row r="129" spans="1:4" ht="21.75" customHeight="1">
      <c r="A129" s="577"/>
      <c r="B129" s="577"/>
      <c r="C129" s="577"/>
      <c r="D129" s="577"/>
    </row>
    <row r="130" spans="1:4" ht="21.75" customHeight="1">
      <c r="A130" s="577"/>
      <c r="B130" s="577"/>
      <c r="C130" s="577"/>
      <c r="D130" s="577"/>
    </row>
    <row r="131" spans="1:4" ht="21.75" customHeight="1">
      <c r="A131" s="577"/>
      <c r="B131" s="577"/>
      <c r="C131" s="577"/>
      <c r="D131" s="577"/>
    </row>
    <row r="132" spans="1:4" ht="21.75" customHeight="1">
      <c r="A132" s="577"/>
      <c r="B132" s="577"/>
      <c r="C132" s="577"/>
      <c r="D132" s="577"/>
    </row>
    <row r="133" spans="1:4" ht="21.75" customHeight="1">
      <c r="A133" s="577"/>
      <c r="B133" s="577"/>
      <c r="C133" s="577"/>
      <c r="D133" s="577"/>
    </row>
    <row r="134" spans="1:4" ht="21.75" customHeight="1">
      <c r="A134" s="577"/>
      <c r="B134" s="577"/>
      <c r="C134" s="577"/>
      <c r="D134" s="577"/>
    </row>
    <row r="135" spans="1:4" ht="21.75" customHeight="1">
      <c r="A135" s="577"/>
      <c r="B135" s="577"/>
      <c r="C135" s="577"/>
      <c r="D135" s="577"/>
    </row>
    <row r="136" spans="1:4" ht="21.75" customHeight="1">
      <c r="A136" s="577"/>
      <c r="B136" s="577"/>
      <c r="C136" s="577"/>
      <c r="D136" s="577"/>
    </row>
    <row r="137" spans="1:4" ht="21.75" customHeight="1">
      <c r="A137" s="577"/>
      <c r="B137" s="577"/>
      <c r="C137" s="577"/>
      <c r="D137" s="577"/>
    </row>
    <row r="138" spans="1:4" ht="21.75" customHeight="1">
      <c r="A138" s="577"/>
      <c r="B138" s="577"/>
      <c r="C138" s="577"/>
      <c r="D138" s="577"/>
    </row>
    <row r="139" spans="1:4" ht="21.75" customHeight="1">
      <c r="A139" s="577"/>
      <c r="B139" s="577"/>
      <c r="C139" s="577"/>
      <c r="D139" s="577"/>
    </row>
    <row r="140" spans="1:4" ht="21.75" customHeight="1">
      <c r="A140" s="577"/>
      <c r="B140" s="577"/>
      <c r="C140" s="577"/>
      <c r="D140" s="577"/>
    </row>
    <row r="141" spans="1:4" ht="21.75" customHeight="1">
      <c r="A141" s="577"/>
      <c r="B141" s="577"/>
      <c r="C141" s="577"/>
      <c r="D141" s="577"/>
    </row>
    <row r="142" spans="1:4" ht="21.75" customHeight="1">
      <c r="A142" s="577"/>
      <c r="B142" s="577"/>
      <c r="C142" s="577"/>
      <c r="D142" s="577"/>
    </row>
    <row r="143" spans="1:4" ht="21.75" customHeight="1">
      <c r="A143" s="577"/>
      <c r="B143" s="577"/>
      <c r="C143" s="577"/>
      <c r="D143" s="577"/>
    </row>
    <row r="144" spans="1:4" ht="21.75" customHeight="1">
      <c r="A144" s="577"/>
      <c r="B144" s="577"/>
      <c r="C144" s="577"/>
      <c r="D144" s="577"/>
    </row>
    <row r="145" spans="1:4" ht="21.75" customHeight="1">
      <c r="A145" s="577"/>
      <c r="B145" s="577"/>
      <c r="C145" s="577"/>
      <c r="D145" s="577"/>
    </row>
    <row r="146" spans="1:4" ht="21.75" customHeight="1">
      <c r="A146" s="577"/>
      <c r="B146" s="577"/>
      <c r="C146" s="577"/>
      <c r="D146" s="577"/>
    </row>
    <row r="147" spans="1:4" ht="21.75" customHeight="1">
      <c r="A147" s="577"/>
      <c r="B147" s="577"/>
      <c r="C147" s="577"/>
      <c r="D147" s="577"/>
    </row>
    <row r="148" spans="1:4" ht="21.75" customHeight="1">
      <c r="A148" s="577"/>
      <c r="B148" s="577"/>
      <c r="C148" s="577"/>
      <c r="D148" s="577"/>
    </row>
    <row r="149" spans="1:4" ht="21.75" customHeight="1">
      <c r="A149" s="577"/>
      <c r="B149" s="577"/>
      <c r="C149" s="577"/>
      <c r="D149" s="577"/>
    </row>
    <row r="150" spans="1:4" ht="21.75" customHeight="1">
      <c r="A150" s="577"/>
      <c r="B150" s="577"/>
      <c r="C150" s="577"/>
      <c r="D150" s="577"/>
    </row>
    <row r="151" spans="1:4" ht="21.75" customHeight="1">
      <c r="A151" s="577"/>
      <c r="B151" s="577"/>
      <c r="C151" s="577"/>
      <c r="D151" s="577"/>
    </row>
    <row r="152" spans="1:4" ht="21.75" customHeight="1">
      <c r="A152" s="577"/>
      <c r="B152" s="577"/>
      <c r="C152" s="577"/>
      <c r="D152" s="577"/>
    </row>
    <row r="153" spans="1:4" ht="21.75" customHeight="1">
      <c r="A153" s="577"/>
      <c r="B153" s="577"/>
      <c r="C153" s="577"/>
      <c r="D153" s="577"/>
    </row>
    <row r="154" spans="1:4" ht="21.75" customHeight="1">
      <c r="A154" s="577"/>
      <c r="B154" s="577"/>
      <c r="C154" s="577"/>
      <c r="D154" s="577"/>
    </row>
    <row r="155" spans="1:4" ht="21.75" customHeight="1">
      <c r="A155" s="577"/>
      <c r="B155" s="577"/>
      <c r="C155" s="577"/>
      <c r="D155" s="577"/>
    </row>
    <row r="156" spans="1:4" ht="21.75" customHeight="1">
      <c r="A156" s="577"/>
      <c r="B156" s="577"/>
      <c r="C156" s="577"/>
      <c r="D156" s="577"/>
    </row>
    <row r="157" spans="1:4" ht="21.75" customHeight="1">
      <c r="A157" s="577"/>
      <c r="B157" s="577"/>
      <c r="C157" s="577"/>
      <c r="D157" s="577"/>
    </row>
    <row r="158" spans="1:4" ht="21.75" customHeight="1">
      <c r="A158" s="577"/>
      <c r="B158" s="577"/>
      <c r="C158" s="577"/>
      <c r="D158" s="577"/>
    </row>
    <row r="159" spans="1:4" ht="21.75" customHeight="1">
      <c r="A159" s="577"/>
      <c r="B159" s="577"/>
      <c r="C159" s="577"/>
      <c r="D159" s="577"/>
    </row>
    <row r="160" spans="1:4" ht="21.75" customHeight="1">
      <c r="A160" s="577"/>
      <c r="B160" s="577"/>
      <c r="C160" s="577"/>
      <c r="D160" s="577"/>
    </row>
    <row r="161" spans="1:4" ht="21.75" customHeight="1">
      <c r="A161" s="577"/>
      <c r="B161" s="577"/>
      <c r="C161" s="577"/>
      <c r="D161" s="577"/>
    </row>
    <row r="162" spans="1:4" ht="21.75" customHeight="1">
      <c r="A162" s="577"/>
      <c r="B162" s="577"/>
      <c r="C162" s="577"/>
      <c r="D162" s="577"/>
    </row>
    <row r="163" spans="1:4" ht="21.75" customHeight="1">
      <c r="A163" s="577"/>
      <c r="B163" s="577"/>
      <c r="C163" s="577"/>
      <c r="D163" s="577"/>
    </row>
    <row r="164" spans="1:4" ht="21.75" customHeight="1">
      <c r="A164" s="577"/>
      <c r="B164" s="577"/>
      <c r="C164" s="577"/>
      <c r="D164" s="577"/>
    </row>
    <row r="165" spans="1:4" ht="21.75" customHeight="1">
      <c r="A165" s="577"/>
      <c r="B165" s="577"/>
      <c r="C165" s="577"/>
      <c r="D165" s="577"/>
    </row>
    <row r="166" spans="1:4" ht="21.75" customHeight="1">
      <c r="A166" s="577"/>
      <c r="B166" s="577"/>
      <c r="C166" s="577"/>
      <c r="D166" s="577"/>
    </row>
    <row r="167" spans="1:4" ht="21.75" customHeight="1">
      <c r="A167" s="577"/>
      <c r="B167" s="577"/>
      <c r="C167" s="577"/>
      <c r="D167" s="577"/>
    </row>
    <row r="168" spans="1:4" ht="21.75" customHeight="1">
      <c r="A168" s="577"/>
      <c r="B168" s="577"/>
      <c r="C168" s="577"/>
      <c r="D168" s="577"/>
    </row>
    <row r="169" spans="1:4" ht="21.75" customHeight="1">
      <c r="A169" s="577"/>
      <c r="B169" s="577"/>
      <c r="C169" s="577"/>
      <c r="D169" s="577"/>
    </row>
    <row r="170" spans="1:4" ht="21.75" customHeight="1">
      <c r="A170" s="577"/>
      <c r="B170" s="577"/>
      <c r="C170" s="577"/>
      <c r="D170" s="577"/>
    </row>
    <row r="171" spans="1:4" ht="21.75" customHeight="1">
      <c r="A171" s="577"/>
      <c r="B171" s="577"/>
      <c r="C171" s="577"/>
      <c r="D171" s="577"/>
    </row>
    <row r="172" spans="1:4" ht="21.75" customHeight="1">
      <c r="A172" s="577"/>
      <c r="B172" s="577"/>
      <c r="C172" s="577"/>
      <c r="D172" s="577"/>
    </row>
    <row r="173" spans="1:4" ht="21.75" customHeight="1">
      <c r="A173" s="577"/>
      <c r="B173" s="577"/>
      <c r="C173" s="577"/>
      <c r="D173" s="577"/>
    </row>
    <row r="174" spans="1:4" ht="21.75" customHeight="1">
      <c r="A174" s="577"/>
      <c r="B174" s="577"/>
      <c r="C174" s="577"/>
      <c r="D174" s="577"/>
    </row>
    <row r="175" spans="1:4" ht="21.75" customHeight="1">
      <c r="A175" s="577"/>
      <c r="B175" s="577"/>
      <c r="C175" s="577"/>
      <c r="D175" s="577"/>
    </row>
    <row r="176" spans="1:4" ht="21.75" customHeight="1">
      <c r="A176" s="577"/>
      <c r="B176" s="577"/>
      <c r="C176" s="577"/>
      <c r="D176" s="577"/>
    </row>
    <row r="177" spans="1:4" ht="21.75" customHeight="1">
      <c r="A177" s="577"/>
      <c r="B177" s="577"/>
      <c r="C177" s="577"/>
      <c r="D177" s="577"/>
    </row>
    <row r="178" spans="1:4" ht="21.75" customHeight="1">
      <c r="A178" s="577"/>
      <c r="B178" s="577"/>
      <c r="C178" s="577"/>
      <c r="D178" s="577"/>
    </row>
    <row r="179" spans="1:4" ht="21.75" customHeight="1">
      <c r="A179" s="577"/>
      <c r="B179" s="577"/>
      <c r="C179" s="577"/>
      <c r="D179" s="577"/>
    </row>
    <row r="180" spans="1:4" ht="21.75" customHeight="1">
      <c r="A180" s="577"/>
      <c r="B180" s="577"/>
      <c r="C180" s="577"/>
      <c r="D180" s="577"/>
    </row>
    <row r="181" spans="1:4" ht="21.75" customHeight="1">
      <c r="A181" s="577"/>
      <c r="B181" s="577"/>
      <c r="C181" s="577"/>
      <c r="D181" s="577"/>
    </row>
    <row r="182" spans="1:4" ht="21.75" customHeight="1">
      <c r="A182" s="577"/>
      <c r="B182" s="577"/>
      <c r="C182" s="577"/>
      <c r="D182" s="577"/>
    </row>
    <row r="183" spans="1:4" ht="12.75">
      <c r="A183" s="577"/>
      <c r="B183" s="577"/>
      <c r="C183" s="577"/>
      <c r="D183" s="577"/>
    </row>
    <row r="184" spans="1:4" ht="12.75">
      <c r="A184" s="577"/>
      <c r="B184" s="577"/>
      <c r="C184" s="577"/>
      <c r="D184" s="577"/>
    </row>
    <row r="185" spans="1:4" ht="12.75">
      <c r="A185" s="577"/>
      <c r="B185" s="577"/>
      <c r="C185" s="577"/>
      <c r="D185" s="577"/>
    </row>
    <row r="186" spans="1:4" ht="12.75">
      <c r="A186" s="577"/>
      <c r="B186" s="577"/>
      <c r="C186" s="577"/>
      <c r="D186" s="577"/>
    </row>
    <row r="187" spans="1:4" ht="12.75">
      <c r="A187" s="577"/>
      <c r="B187" s="577"/>
      <c r="C187" s="577"/>
      <c r="D187" s="577"/>
    </row>
    <row r="188" spans="1:4" ht="12.75">
      <c r="A188" s="577"/>
      <c r="B188" s="577"/>
      <c r="C188" s="577"/>
      <c r="D188" s="577"/>
    </row>
    <row r="189" spans="1:4" ht="12.75">
      <c r="A189" s="577"/>
      <c r="B189" s="577"/>
      <c r="C189" s="577"/>
      <c r="D189" s="577"/>
    </row>
  </sheetData>
  <mergeCells count="193">
    <mergeCell ref="AA6:AL6"/>
    <mergeCell ref="AK45:AO45"/>
    <mergeCell ref="A45:S45"/>
    <mergeCell ref="V45:Z45"/>
    <mergeCell ref="AA45:AE45"/>
    <mergeCell ref="AF45:AJ45"/>
    <mergeCell ref="V32:Z32"/>
    <mergeCell ref="AA32:AE32"/>
    <mergeCell ref="AF32:AJ32"/>
    <mergeCell ref="AK32:AO32"/>
    <mergeCell ref="A48:S48"/>
    <mergeCell ref="T40:U40"/>
    <mergeCell ref="T41:U41"/>
    <mergeCell ref="T42:U42"/>
    <mergeCell ref="T43:U43"/>
    <mergeCell ref="T44:U44"/>
    <mergeCell ref="T48:U48"/>
    <mergeCell ref="T45:U45"/>
    <mergeCell ref="A46:S46"/>
    <mergeCell ref="T46:U46"/>
    <mergeCell ref="A28:S28"/>
    <mergeCell ref="AF13:AJ14"/>
    <mergeCell ref="AK13:AO14"/>
    <mergeCell ref="A44:S44"/>
    <mergeCell ref="T29:U29"/>
    <mergeCell ref="A34:S34"/>
    <mergeCell ref="A40:S40"/>
    <mergeCell ref="A39:S39"/>
    <mergeCell ref="A35:S35"/>
    <mergeCell ref="A38:S38"/>
    <mergeCell ref="A30:S30"/>
    <mergeCell ref="A31:S31"/>
    <mergeCell ref="A33:S33"/>
    <mergeCell ref="T39:U39"/>
    <mergeCell ref="A36:S36"/>
    <mergeCell ref="T36:U36"/>
    <mergeCell ref="T37:U37"/>
    <mergeCell ref="A37:S37"/>
    <mergeCell ref="A32:S32"/>
    <mergeCell ref="T32:U32"/>
    <mergeCell ref="A27:S27"/>
    <mergeCell ref="A47:S47"/>
    <mergeCell ref="T49:U49"/>
    <mergeCell ref="A41:S41"/>
    <mergeCell ref="A42:S42"/>
    <mergeCell ref="A43:S43"/>
    <mergeCell ref="T47:U47"/>
    <mergeCell ref="T38:U38"/>
    <mergeCell ref="A29:S29"/>
    <mergeCell ref="A49:S49"/>
    <mergeCell ref="A18:S18"/>
    <mergeCell ref="A25:S25"/>
    <mergeCell ref="A26:S26"/>
    <mergeCell ref="A19:S19"/>
    <mergeCell ref="A20:S20"/>
    <mergeCell ref="A22:S22"/>
    <mergeCell ref="A24:S24"/>
    <mergeCell ref="A23:S23"/>
    <mergeCell ref="A21:S21"/>
    <mergeCell ref="A3:AO3"/>
    <mergeCell ref="A4:AO4"/>
    <mergeCell ref="A17:S17"/>
    <mergeCell ref="A16:S16"/>
    <mergeCell ref="V16:Z16"/>
    <mergeCell ref="AA16:AE16"/>
    <mergeCell ref="AF16:AJ16"/>
    <mergeCell ref="AK16:AO16"/>
    <mergeCell ref="AK17:AO17"/>
    <mergeCell ref="T13:U14"/>
    <mergeCell ref="AK18:AO18"/>
    <mergeCell ref="V17:Z17"/>
    <mergeCell ref="V18:Z18"/>
    <mergeCell ref="V20:Z20"/>
    <mergeCell ref="AA20:AE20"/>
    <mergeCell ref="AA18:AE18"/>
    <mergeCell ref="AF18:AJ18"/>
    <mergeCell ref="AF20:AJ20"/>
    <mergeCell ref="AA17:AE17"/>
    <mergeCell ref="AF17:AJ17"/>
    <mergeCell ref="AK20:AO20"/>
    <mergeCell ref="V19:Z19"/>
    <mergeCell ref="AA19:AE19"/>
    <mergeCell ref="AF19:AJ19"/>
    <mergeCell ref="AK19:AO19"/>
    <mergeCell ref="AK21:AO21"/>
    <mergeCell ref="V22:Z22"/>
    <mergeCell ref="AA22:AE22"/>
    <mergeCell ref="AF22:AJ22"/>
    <mergeCell ref="AK22:AO22"/>
    <mergeCell ref="V21:Z21"/>
    <mergeCell ref="AA21:AE21"/>
    <mergeCell ref="AF21:AJ21"/>
    <mergeCell ref="AA23:AE23"/>
    <mergeCell ref="AF23:AJ23"/>
    <mergeCell ref="AK23:AO23"/>
    <mergeCell ref="V24:Z24"/>
    <mergeCell ref="AA24:AE24"/>
    <mergeCell ref="AF24:AJ24"/>
    <mergeCell ref="AK24:AO24"/>
    <mergeCell ref="V23:Z23"/>
    <mergeCell ref="V25:Z25"/>
    <mergeCell ref="AA25:AE25"/>
    <mergeCell ref="AF25:AJ25"/>
    <mergeCell ref="AK25:AO25"/>
    <mergeCell ref="AA27:AE27"/>
    <mergeCell ref="AF27:AJ27"/>
    <mergeCell ref="AK27:AO27"/>
    <mergeCell ref="V26:Z26"/>
    <mergeCell ref="AA26:AE26"/>
    <mergeCell ref="AF26:AJ26"/>
    <mergeCell ref="AK26:AO26"/>
    <mergeCell ref="V27:Z27"/>
    <mergeCell ref="V30:Z30"/>
    <mergeCell ref="AA30:AE30"/>
    <mergeCell ref="AF30:AJ30"/>
    <mergeCell ref="AK30:AO30"/>
    <mergeCell ref="V31:Z31"/>
    <mergeCell ref="AA31:AE31"/>
    <mergeCell ref="AF31:AJ31"/>
    <mergeCell ref="AK31:AO31"/>
    <mergeCell ref="V33:Z33"/>
    <mergeCell ref="AA33:AE33"/>
    <mergeCell ref="AF33:AJ33"/>
    <mergeCell ref="AK33:AO33"/>
    <mergeCell ref="V34:Z34"/>
    <mergeCell ref="AA34:AE34"/>
    <mergeCell ref="AF34:AJ34"/>
    <mergeCell ref="AK34:AO34"/>
    <mergeCell ref="V29:Z29"/>
    <mergeCell ref="AA29:AE29"/>
    <mergeCell ref="AF29:AJ29"/>
    <mergeCell ref="AK29:AO29"/>
    <mergeCell ref="V28:Z28"/>
    <mergeCell ref="AA28:AE28"/>
    <mergeCell ref="AF28:AJ28"/>
    <mergeCell ref="AK28:AO28"/>
    <mergeCell ref="V35:Z35"/>
    <mergeCell ref="AA35:AE35"/>
    <mergeCell ref="AF35:AJ35"/>
    <mergeCell ref="AK35:AO35"/>
    <mergeCell ref="V48:Z48"/>
    <mergeCell ref="AA48:AE48"/>
    <mergeCell ref="AF48:AJ48"/>
    <mergeCell ref="AK48:AO48"/>
    <mergeCell ref="V49:Z49"/>
    <mergeCell ref="AA49:AE49"/>
    <mergeCell ref="AF49:AJ49"/>
    <mergeCell ref="AK49:AO49"/>
    <mergeCell ref="AA37:AE37"/>
    <mergeCell ref="AF37:AJ37"/>
    <mergeCell ref="AK37:AO37"/>
    <mergeCell ref="V36:Z36"/>
    <mergeCell ref="AA36:AE36"/>
    <mergeCell ref="AF36:AJ36"/>
    <mergeCell ref="AK36:AO36"/>
    <mergeCell ref="AF40:AJ40"/>
    <mergeCell ref="AK40:AO40"/>
    <mergeCell ref="V38:Z38"/>
    <mergeCell ref="AA38:AE38"/>
    <mergeCell ref="AF38:AJ38"/>
    <mergeCell ref="AK38:AO38"/>
    <mergeCell ref="V39:Z39"/>
    <mergeCell ref="AA39:AE39"/>
    <mergeCell ref="AF39:AJ39"/>
    <mergeCell ref="AK39:AO39"/>
    <mergeCell ref="AF42:AJ42"/>
    <mergeCell ref="AK42:AO42"/>
    <mergeCell ref="V41:Z41"/>
    <mergeCell ref="AA41:AE41"/>
    <mergeCell ref="AF41:AJ41"/>
    <mergeCell ref="AK41:AO41"/>
    <mergeCell ref="AF44:AJ44"/>
    <mergeCell ref="AK44:AO44"/>
    <mergeCell ref="V43:Z43"/>
    <mergeCell ref="AA43:AE43"/>
    <mergeCell ref="AF43:AJ43"/>
    <mergeCell ref="AK43:AO43"/>
    <mergeCell ref="AF46:AJ46"/>
    <mergeCell ref="AK46:AO46"/>
    <mergeCell ref="V47:Z47"/>
    <mergeCell ref="AA47:AE47"/>
    <mergeCell ref="AF47:AJ47"/>
    <mergeCell ref="AK47:AO47"/>
    <mergeCell ref="A13:S14"/>
    <mergeCell ref="V46:Z46"/>
    <mergeCell ref="AA46:AE46"/>
    <mergeCell ref="V44:Z44"/>
    <mergeCell ref="AA44:AE44"/>
    <mergeCell ref="V42:Z42"/>
    <mergeCell ref="AA42:AE42"/>
    <mergeCell ref="V40:Z40"/>
    <mergeCell ref="AA40:AE40"/>
    <mergeCell ref="V37:Z37"/>
  </mergeCells>
  <printOptions horizontalCentered="1"/>
  <pageMargins left="0.3937007874015748" right="0.1968503937007874" top="0.5905511811023623" bottom="0.37" header="0.5" footer="0.45"/>
  <pageSetup fitToHeight="0" horizontalDpi="360" verticalDpi="36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7"/>
  <sheetViews>
    <sheetView zoomScale="90" zoomScaleNormal="90" workbookViewId="0" topLeftCell="A1">
      <selection activeCell="A37" sqref="A37:S37"/>
    </sheetView>
  </sheetViews>
  <sheetFormatPr defaultColWidth="9.140625" defaultRowHeight="12.75"/>
  <cols>
    <col min="1" max="11" width="3.28125" style="578" customWidth="1"/>
    <col min="12" max="12" width="3.8515625" style="578" customWidth="1"/>
    <col min="13" max="13" width="3.28125" style="578" customWidth="1"/>
    <col min="14" max="14" width="3.421875" style="578" customWidth="1"/>
    <col min="15" max="15" width="3.8515625" style="578" customWidth="1"/>
    <col min="16" max="18" width="3.28125" style="578" customWidth="1"/>
    <col min="19" max="19" width="4.28125" style="578" customWidth="1"/>
    <col min="20" max="20" width="2.421875" style="578" customWidth="1"/>
    <col min="21" max="36" width="3.28125" style="578" customWidth="1"/>
    <col min="37" max="37" width="2.421875" style="578" customWidth="1"/>
    <col min="38" max="16384" width="9.140625" style="578" customWidth="1"/>
  </cols>
  <sheetData>
    <row r="1" spans="35:36" ht="12.75">
      <c r="AI1" s="579"/>
      <c r="AJ1" s="579"/>
    </row>
    <row r="2" spans="35:36" ht="12.75">
      <c r="AI2" s="580"/>
      <c r="AJ2" s="581"/>
    </row>
    <row r="3" spans="1:36" ht="15.75">
      <c r="A3" s="582" t="s">
        <v>2013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</row>
    <row r="4" spans="1:36" ht="15.75">
      <c r="A4" s="582" t="s">
        <v>1475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</row>
    <row r="5" spans="35:36" ht="12.75">
      <c r="AI5" s="580"/>
      <c r="AJ5" s="580"/>
    </row>
    <row r="6" spans="25:36" ht="12.75">
      <c r="Y6" s="583" t="s">
        <v>1476</v>
      </c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</row>
    <row r="7" spans="28:36" ht="12.75">
      <c r="AB7" s="584" t="s">
        <v>1477</v>
      </c>
      <c r="AC7" s="584"/>
      <c r="AD7" s="584"/>
      <c r="AE7" s="584"/>
      <c r="AF7" s="584"/>
      <c r="AG7" s="584"/>
      <c r="AH7" s="584"/>
      <c r="AI7" s="584"/>
      <c r="AJ7" s="584"/>
    </row>
    <row r="8" ht="13.5" thickBot="1"/>
    <row r="9" spans="1:36" ht="15.75" customHeight="1" thickBot="1">
      <c r="A9" s="585">
        <v>5</v>
      </c>
      <c r="B9" s="586">
        <v>1</v>
      </c>
      <c r="C9" s="586">
        <v>3</v>
      </c>
      <c r="D9" s="586">
        <v>0</v>
      </c>
      <c r="E9" s="586">
        <v>0</v>
      </c>
      <c r="F9" s="587">
        <v>9</v>
      </c>
      <c r="H9" s="585">
        <v>1</v>
      </c>
      <c r="I9" s="586">
        <v>2</v>
      </c>
      <c r="J9" s="586">
        <v>5</v>
      </c>
      <c r="K9" s="587">
        <v>4</v>
      </c>
      <c r="M9" s="585">
        <v>0</v>
      </c>
      <c r="N9" s="587">
        <v>1</v>
      </c>
      <c r="O9" s="579"/>
      <c r="P9" s="585">
        <v>2</v>
      </c>
      <c r="Q9" s="586">
        <v>8</v>
      </c>
      <c r="R9" s="586">
        <v>0</v>
      </c>
      <c r="S9" s="587">
        <v>0</v>
      </c>
      <c r="U9" s="585">
        <v>8</v>
      </c>
      <c r="V9" s="586">
        <v>4</v>
      </c>
      <c r="W9" s="586">
        <v>1</v>
      </c>
      <c r="X9" s="586">
        <v>1</v>
      </c>
      <c r="Y9" s="586">
        <v>0</v>
      </c>
      <c r="Z9" s="587">
        <v>5</v>
      </c>
      <c r="AB9" s="588">
        <v>0</v>
      </c>
      <c r="AC9" s="589">
        <v>8</v>
      </c>
      <c r="AE9" s="590">
        <v>2</v>
      </c>
      <c r="AF9" s="591">
        <v>0</v>
      </c>
      <c r="AG9" s="591">
        <v>0</v>
      </c>
      <c r="AH9" s="592">
        <v>9</v>
      </c>
      <c r="AJ9" s="593">
        <v>3</v>
      </c>
    </row>
    <row r="10" spans="1:36" ht="25.5" customHeight="1">
      <c r="A10" s="594" t="s">
        <v>1450</v>
      </c>
      <c r="B10" s="594"/>
      <c r="C10" s="594"/>
      <c r="D10" s="594"/>
      <c r="E10" s="594"/>
      <c r="F10" s="594"/>
      <c r="G10" s="595"/>
      <c r="H10" s="594" t="s">
        <v>1451</v>
      </c>
      <c r="I10" s="594"/>
      <c r="J10" s="594"/>
      <c r="K10" s="594"/>
      <c r="L10" s="595"/>
      <c r="M10" s="596" t="s">
        <v>1478</v>
      </c>
      <c r="N10" s="596"/>
      <c r="O10" s="595"/>
      <c r="P10" s="596" t="s">
        <v>1685</v>
      </c>
      <c r="Q10" s="596"/>
      <c r="R10" s="596"/>
      <c r="S10" s="596"/>
      <c r="T10" s="595"/>
      <c r="U10" s="594" t="s">
        <v>1454</v>
      </c>
      <c r="V10" s="594"/>
      <c r="W10" s="594"/>
      <c r="X10" s="594"/>
      <c r="Y10" s="594"/>
      <c r="Z10" s="594"/>
      <c r="AB10" s="594" t="s">
        <v>1480</v>
      </c>
      <c r="AC10" s="594"/>
      <c r="AE10" s="594" t="s">
        <v>1481</v>
      </c>
      <c r="AF10" s="594"/>
      <c r="AG10" s="594"/>
      <c r="AH10" s="594"/>
      <c r="AJ10" s="594" t="s">
        <v>1482</v>
      </c>
    </row>
    <row r="11" spans="1:36" ht="12.75">
      <c r="A11" s="594"/>
      <c r="B11" s="594"/>
      <c r="C11" s="594"/>
      <c r="D11" s="594"/>
      <c r="E11" s="594"/>
      <c r="F11" s="594"/>
      <c r="G11" s="595"/>
      <c r="H11" s="594"/>
      <c r="I11" s="594"/>
      <c r="J11" s="594"/>
      <c r="K11" s="594"/>
      <c r="L11" s="595"/>
      <c r="M11" s="596"/>
      <c r="N11" s="594"/>
      <c r="O11" s="594"/>
      <c r="P11" s="595"/>
      <c r="Q11" s="596"/>
      <c r="R11" s="596"/>
      <c r="S11" s="596"/>
      <c r="T11" s="596"/>
      <c r="V11" s="594"/>
      <c r="W11" s="594"/>
      <c r="X11" s="594"/>
      <c r="Y11" s="594"/>
      <c r="Z11" s="594"/>
      <c r="AB11" s="594"/>
      <c r="AC11" s="594"/>
      <c r="AE11" s="594"/>
      <c r="AF11" s="594"/>
      <c r="AG11" s="594"/>
      <c r="AH11" s="594"/>
      <c r="AJ11" s="594"/>
    </row>
    <row r="12" ht="12.75">
      <c r="AG12" s="597" t="s">
        <v>1483</v>
      </c>
    </row>
    <row r="13" spans="1:36" ht="38.25" customHeight="1">
      <c r="A13" s="598" t="s">
        <v>1484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600"/>
      <c r="T13" s="601" t="s">
        <v>1485</v>
      </c>
      <c r="U13" s="602"/>
      <c r="V13" s="603" t="s">
        <v>1486</v>
      </c>
      <c r="W13" s="604"/>
      <c r="X13" s="604"/>
      <c r="Y13" s="604"/>
      <c r="Z13" s="605"/>
      <c r="AA13" s="603" t="s">
        <v>1487</v>
      </c>
      <c r="AB13" s="604"/>
      <c r="AC13" s="604"/>
      <c r="AD13" s="604"/>
      <c r="AE13" s="605"/>
      <c r="AF13" s="606" t="s">
        <v>1488</v>
      </c>
      <c r="AG13" s="599"/>
      <c r="AH13" s="599"/>
      <c r="AI13" s="599"/>
      <c r="AJ13" s="600"/>
    </row>
    <row r="14" spans="1:36" ht="12.75">
      <c r="A14" s="607"/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9"/>
      <c r="T14" s="610"/>
      <c r="U14" s="611"/>
      <c r="V14" s="603" t="s">
        <v>1489</v>
      </c>
      <c r="W14" s="604"/>
      <c r="X14" s="604"/>
      <c r="Y14" s="604"/>
      <c r="Z14" s="604"/>
      <c r="AA14" s="603"/>
      <c r="AB14" s="604"/>
      <c r="AC14" s="604"/>
      <c r="AD14" s="604"/>
      <c r="AE14" s="605"/>
      <c r="AF14" s="612"/>
      <c r="AG14" s="608"/>
      <c r="AH14" s="608"/>
      <c r="AI14" s="608"/>
      <c r="AJ14" s="609"/>
    </row>
    <row r="15" spans="1:36" ht="12.75">
      <c r="A15" s="613">
        <v>1</v>
      </c>
      <c r="B15" s="614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5"/>
      <c r="T15" s="614">
        <v>2</v>
      </c>
      <c r="U15" s="614"/>
      <c r="V15" s="616">
        <v>3</v>
      </c>
      <c r="W15" s="614"/>
      <c r="X15" s="614"/>
      <c r="Y15" s="614"/>
      <c r="Z15" s="614"/>
      <c r="AA15" s="616">
        <v>4</v>
      </c>
      <c r="AB15" s="614"/>
      <c r="AC15" s="614"/>
      <c r="AD15" s="614"/>
      <c r="AE15" s="614"/>
      <c r="AF15" s="616">
        <v>5</v>
      </c>
      <c r="AG15" s="614"/>
      <c r="AH15" s="614"/>
      <c r="AI15" s="614"/>
      <c r="AJ15" s="615"/>
    </row>
    <row r="16" spans="1:36" ht="21.75" customHeight="1">
      <c r="A16" s="617" t="s">
        <v>2014</v>
      </c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9"/>
      <c r="T16" s="620" t="s">
        <v>1491</v>
      </c>
      <c r="U16" s="621"/>
      <c r="V16" s="622"/>
      <c r="W16" s="623"/>
      <c r="X16" s="623"/>
      <c r="Y16" s="623"/>
      <c r="Z16" s="624"/>
      <c r="AA16" s="625"/>
      <c r="AB16" s="626"/>
      <c r="AC16" s="626"/>
      <c r="AD16" s="626"/>
      <c r="AE16" s="627"/>
      <c r="AF16" s="625"/>
      <c r="AG16" s="626"/>
      <c r="AH16" s="626"/>
      <c r="AI16" s="626"/>
      <c r="AJ16" s="627"/>
    </row>
    <row r="17" spans="1:36" ht="21.75" customHeight="1">
      <c r="A17" s="617" t="s">
        <v>2015</v>
      </c>
      <c r="B17" s="618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18"/>
      <c r="P17" s="618"/>
      <c r="Q17" s="618"/>
      <c r="R17" s="618"/>
      <c r="S17" s="619"/>
      <c r="T17" s="620" t="s">
        <v>1493</v>
      </c>
      <c r="U17" s="628"/>
      <c r="V17" s="622">
        <v>4010000</v>
      </c>
      <c r="W17" s="623"/>
      <c r="X17" s="623"/>
      <c r="Y17" s="623"/>
      <c r="Z17" s="624"/>
      <c r="AA17" s="625"/>
      <c r="AB17" s="626"/>
      <c r="AC17" s="626"/>
      <c r="AD17" s="626"/>
      <c r="AE17" s="627"/>
      <c r="AF17" s="625"/>
      <c r="AG17" s="626"/>
      <c r="AH17" s="626"/>
      <c r="AI17" s="626"/>
      <c r="AJ17" s="627"/>
    </row>
    <row r="18" spans="1:36" ht="21.75" customHeight="1">
      <c r="A18" s="617" t="s">
        <v>2016</v>
      </c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9"/>
      <c r="T18" s="620" t="s">
        <v>1495</v>
      </c>
      <c r="U18" s="628"/>
      <c r="V18" s="622"/>
      <c r="W18" s="623"/>
      <c r="X18" s="623"/>
      <c r="Y18" s="623"/>
      <c r="Z18" s="624"/>
      <c r="AA18" s="625"/>
      <c r="AB18" s="626"/>
      <c r="AC18" s="626"/>
      <c r="AD18" s="626"/>
      <c r="AE18" s="627"/>
      <c r="AF18" s="625"/>
      <c r="AG18" s="626"/>
      <c r="AH18" s="626"/>
      <c r="AI18" s="626"/>
      <c r="AJ18" s="627"/>
    </row>
    <row r="19" spans="1:36" ht="21.75" customHeight="1">
      <c r="A19" s="617" t="s">
        <v>2017</v>
      </c>
      <c r="B19" s="618"/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9"/>
      <c r="T19" s="620" t="s">
        <v>1497</v>
      </c>
      <c r="U19" s="628"/>
      <c r="V19" s="622"/>
      <c r="W19" s="623"/>
      <c r="X19" s="623"/>
      <c r="Y19" s="623"/>
      <c r="Z19" s="624"/>
      <c r="AA19" s="625"/>
      <c r="AB19" s="626"/>
      <c r="AC19" s="626"/>
      <c r="AD19" s="626"/>
      <c r="AE19" s="627"/>
      <c r="AF19" s="625"/>
      <c r="AG19" s="626"/>
      <c r="AH19" s="626"/>
      <c r="AI19" s="626"/>
      <c r="AJ19" s="627"/>
    </row>
    <row r="20" spans="1:36" ht="21.75" customHeight="1">
      <c r="A20" s="617" t="s">
        <v>2018</v>
      </c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9"/>
      <c r="T20" s="620" t="s">
        <v>1499</v>
      </c>
      <c r="U20" s="628"/>
      <c r="V20" s="622"/>
      <c r="W20" s="623"/>
      <c r="X20" s="623"/>
      <c r="Y20" s="623"/>
      <c r="Z20" s="624"/>
      <c r="AA20" s="625"/>
      <c r="AB20" s="626"/>
      <c r="AC20" s="626"/>
      <c r="AD20" s="626"/>
      <c r="AE20" s="627"/>
      <c r="AF20" s="625"/>
      <c r="AG20" s="626"/>
      <c r="AH20" s="626"/>
      <c r="AI20" s="626"/>
      <c r="AJ20" s="627"/>
    </row>
    <row r="21" spans="1:36" ht="21.75" customHeight="1">
      <c r="A21" s="617" t="s">
        <v>2019</v>
      </c>
      <c r="B21" s="618"/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9"/>
      <c r="T21" s="620" t="s">
        <v>1501</v>
      </c>
      <c r="U21" s="628"/>
      <c r="V21" s="622"/>
      <c r="W21" s="623"/>
      <c r="X21" s="623"/>
      <c r="Y21" s="623"/>
      <c r="Z21" s="624"/>
      <c r="AA21" s="625"/>
      <c r="AB21" s="626"/>
      <c r="AC21" s="626"/>
      <c r="AD21" s="626"/>
      <c r="AE21" s="627"/>
      <c r="AF21" s="625"/>
      <c r="AG21" s="626"/>
      <c r="AH21" s="626"/>
      <c r="AI21" s="626"/>
      <c r="AJ21" s="627"/>
    </row>
    <row r="22" spans="1:36" ht="21.75" customHeight="1">
      <c r="A22" s="617" t="s">
        <v>2020</v>
      </c>
      <c r="B22" s="618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9"/>
      <c r="T22" s="620" t="s">
        <v>1503</v>
      </c>
      <c r="U22" s="628"/>
      <c r="V22" s="622"/>
      <c r="W22" s="623"/>
      <c r="X22" s="623"/>
      <c r="Y22" s="623"/>
      <c r="Z22" s="624"/>
      <c r="AA22" s="625"/>
      <c r="AB22" s="626"/>
      <c r="AC22" s="626"/>
      <c r="AD22" s="626"/>
      <c r="AE22" s="627"/>
      <c r="AF22" s="625"/>
      <c r="AG22" s="626"/>
      <c r="AH22" s="626"/>
      <c r="AI22" s="626"/>
      <c r="AJ22" s="627"/>
    </row>
    <row r="23" spans="1:36" ht="21.75" customHeight="1">
      <c r="A23" s="617" t="s">
        <v>2021</v>
      </c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9"/>
      <c r="T23" s="620" t="s">
        <v>1505</v>
      </c>
      <c r="U23" s="628"/>
      <c r="V23" s="622"/>
      <c r="W23" s="623"/>
      <c r="X23" s="623"/>
      <c r="Y23" s="623"/>
      <c r="Z23" s="624"/>
      <c r="AA23" s="625"/>
      <c r="AB23" s="626"/>
      <c r="AC23" s="626"/>
      <c r="AD23" s="626"/>
      <c r="AE23" s="627"/>
      <c r="AF23" s="625"/>
      <c r="AG23" s="626"/>
      <c r="AH23" s="626"/>
      <c r="AI23" s="626"/>
      <c r="AJ23" s="627"/>
    </row>
    <row r="24" spans="1:36" s="640" customFormat="1" ht="21.75" customHeight="1">
      <c r="A24" s="629" t="s">
        <v>2022</v>
      </c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1"/>
      <c r="T24" s="632" t="s">
        <v>1507</v>
      </c>
      <c r="U24" s="633"/>
      <c r="V24" s="634">
        <f>SUM(V16:Z23)</f>
        <v>4010000</v>
      </c>
      <c r="W24" s="635"/>
      <c r="X24" s="635"/>
      <c r="Y24" s="635"/>
      <c r="Z24" s="636"/>
      <c r="AA24" s="637"/>
      <c r="AB24" s="638"/>
      <c r="AC24" s="638"/>
      <c r="AD24" s="638"/>
      <c r="AE24" s="639"/>
      <c r="AF24" s="637"/>
      <c r="AG24" s="638"/>
      <c r="AH24" s="638"/>
      <c r="AI24" s="638"/>
      <c r="AJ24" s="639"/>
    </row>
    <row r="25" spans="1:36" ht="21.75" customHeight="1">
      <c r="A25" s="617" t="s">
        <v>2023</v>
      </c>
      <c r="B25" s="618"/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9"/>
      <c r="T25" s="620">
        <v>10</v>
      </c>
      <c r="U25" s="628"/>
      <c r="V25" s="622"/>
      <c r="W25" s="623"/>
      <c r="X25" s="623"/>
      <c r="Y25" s="623"/>
      <c r="Z25" s="624"/>
      <c r="AA25" s="625"/>
      <c r="AB25" s="626"/>
      <c r="AC25" s="626"/>
      <c r="AD25" s="626"/>
      <c r="AE25" s="627"/>
      <c r="AF25" s="625"/>
      <c r="AG25" s="626"/>
      <c r="AH25" s="626"/>
      <c r="AI25" s="626"/>
      <c r="AJ25" s="627"/>
    </row>
    <row r="26" spans="1:36" ht="21.75" customHeight="1">
      <c r="A26" s="617" t="s">
        <v>2024</v>
      </c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9"/>
      <c r="T26" s="620">
        <v>11</v>
      </c>
      <c r="U26" s="628"/>
      <c r="V26" s="622"/>
      <c r="W26" s="623"/>
      <c r="X26" s="623"/>
      <c r="Y26" s="623"/>
      <c r="Z26" s="624"/>
      <c r="AA26" s="625"/>
      <c r="AB26" s="626"/>
      <c r="AC26" s="626"/>
      <c r="AD26" s="626"/>
      <c r="AE26" s="627"/>
      <c r="AF26" s="625"/>
      <c r="AG26" s="626"/>
      <c r="AH26" s="626"/>
      <c r="AI26" s="626"/>
      <c r="AJ26" s="627"/>
    </row>
    <row r="27" spans="1:36" ht="21.75" customHeight="1">
      <c r="A27" s="617" t="s">
        <v>2025</v>
      </c>
      <c r="B27" s="618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9"/>
      <c r="T27" s="620">
        <v>12</v>
      </c>
      <c r="U27" s="628"/>
      <c r="V27" s="622"/>
      <c r="W27" s="623"/>
      <c r="X27" s="623"/>
      <c r="Y27" s="623"/>
      <c r="Z27" s="624"/>
      <c r="AA27" s="625"/>
      <c r="AB27" s="626"/>
      <c r="AC27" s="626"/>
      <c r="AD27" s="626"/>
      <c r="AE27" s="627"/>
      <c r="AF27" s="625"/>
      <c r="AG27" s="626"/>
      <c r="AH27" s="626"/>
      <c r="AI27" s="626"/>
      <c r="AJ27" s="627"/>
    </row>
    <row r="28" spans="1:36" ht="30" customHeight="1">
      <c r="A28" s="617" t="s">
        <v>2026</v>
      </c>
      <c r="B28" s="618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9"/>
      <c r="T28" s="620">
        <v>13</v>
      </c>
      <c r="U28" s="628"/>
      <c r="V28" s="622"/>
      <c r="W28" s="623"/>
      <c r="X28" s="623"/>
      <c r="Y28" s="623"/>
      <c r="Z28" s="624"/>
      <c r="AA28" s="625"/>
      <c r="AB28" s="626"/>
      <c r="AC28" s="626"/>
      <c r="AD28" s="626"/>
      <c r="AE28" s="627"/>
      <c r="AF28" s="625"/>
      <c r="AG28" s="626"/>
      <c r="AH28" s="626"/>
      <c r="AI28" s="626"/>
      <c r="AJ28" s="627"/>
    </row>
    <row r="29" spans="1:36" ht="21.75" customHeight="1">
      <c r="A29" s="617" t="s">
        <v>2027</v>
      </c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9"/>
      <c r="T29" s="620">
        <v>14</v>
      </c>
      <c r="U29" s="628"/>
      <c r="V29" s="622"/>
      <c r="W29" s="623"/>
      <c r="X29" s="623"/>
      <c r="Y29" s="623"/>
      <c r="Z29" s="624"/>
      <c r="AA29" s="625"/>
      <c r="AB29" s="626"/>
      <c r="AC29" s="626"/>
      <c r="AD29" s="626"/>
      <c r="AE29" s="627"/>
      <c r="AF29" s="625"/>
      <c r="AG29" s="626"/>
      <c r="AH29" s="626"/>
      <c r="AI29" s="626"/>
      <c r="AJ29" s="627"/>
    </row>
    <row r="30" spans="1:36" ht="21.75" customHeight="1">
      <c r="A30" s="617" t="s">
        <v>2028</v>
      </c>
      <c r="B30" s="618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9"/>
      <c r="T30" s="620">
        <v>15</v>
      </c>
      <c r="U30" s="628"/>
      <c r="V30" s="622"/>
      <c r="W30" s="623"/>
      <c r="X30" s="623"/>
      <c r="Y30" s="623"/>
      <c r="Z30" s="624"/>
      <c r="AA30" s="625"/>
      <c r="AB30" s="626"/>
      <c r="AC30" s="626"/>
      <c r="AD30" s="626"/>
      <c r="AE30" s="627"/>
      <c r="AF30" s="625"/>
      <c r="AG30" s="626"/>
      <c r="AH30" s="626"/>
      <c r="AI30" s="626"/>
      <c r="AJ30" s="627"/>
    </row>
    <row r="31" spans="1:36" ht="21.75" customHeight="1">
      <c r="A31" s="617" t="s">
        <v>2029</v>
      </c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9"/>
      <c r="T31" s="620">
        <v>16</v>
      </c>
      <c r="U31" s="628"/>
      <c r="V31" s="622"/>
      <c r="W31" s="623"/>
      <c r="X31" s="623"/>
      <c r="Y31" s="623"/>
      <c r="Z31" s="624"/>
      <c r="AA31" s="625"/>
      <c r="AB31" s="626"/>
      <c r="AC31" s="626"/>
      <c r="AD31" s="626"/>
      <c r="AE31" s="627"/>
      <c r="AF31" s="625"/>
      <c r="AG31" s="626"/>
      <c r="AH31" s="626"/>
      <c r="AI31" s="626"/>
      <c r="AJ31" s="627"/>
    </row>
    <row r="32" spans="1:36" s="640" customFormat="1" ht="21.75" customHeight="1">
      <c r="A32" s="629" t="s">
        <v>2030</v>
      </c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1"/>
      <c r="T32" s="632">
        <v>17</v>
      </c>
      <c r="U32" s="633"/>
      <c r="V32" s="634">
        <f>SUM(V25+V28+V29+V30+V31)</f>
        <v>0</v>
      </c>
      <c r="W32" s="635"/>
      <c r="X32" s="635"/>
      <c r="Y32" s="635"/>
      <c r="Z32" s="636"/>
      <c r="AA32" s="637"/>
      <c r="AB32" s="638"/>
      <c r="AC32" s="638"/>
      <c r="AD32" s="638"/>
      <c r="AE32" s="639"/>
      <c r="AF32" s="637"/>
      <c r="AG32" s="638"/>
      <c r="AH32" s="638"/>
      <c r="AI32" s="638"/>
      <c r="AJ32" s="639"/>
    </row>
    <row r="33" spans="1:36" ht="24" customHeight="1">
      <c r="A33" s="617" t="s">
        <v>2031</v>
      </c>
      <c r="B33" s="618"/>
      <c r="C33" s="618"/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18"/>
      <c r="S33" s="619"/>
      <c r="T33" s="641">
        <v>18</v>
      </c>
      <c r="U33" s="642"/>
      <c r="V33" s="622"/>
      <c r="W33" s="623"/>
      <c r="X33" s="623"/>
      <c r="Y33" s="623"/>
      <c r="Z33" s="624"/>
      <c r="AA33" s="625"/>
      <c r="AB33" s="626"/>
      <c r="AC33" s="626"/>
      <c r="AD33" s="626"/>
      <c r="AE33" s="627"/>
      <c r="AF33" s="625"/>
      <c r="AG33" s="626"/>
      <c r="AH33" s="626"/>
      <c r="AI33" s="626"/>
      <c r="AJ33" s="627"/>
    </row>
    <row r="34" spans="1:36" ht="24" customHeight="1">
      <c r="A34" s="617" t="s">
        <v>2032</v>
      </c>
      <c r="B34" s="618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9"/>
      <c r="T34" s="641">
        <v>19</v>
      </c>
      <c r="U34" s="642"/>
      <c r="V34" s="622"/>
      <c r="W34" s="623"/>
      <c r="X34" s="623"/>
      <c r="Y34" s="623"/>
      <c r="Z34" s="624"/>
      <c r="AA34" s="625"/>
      <c r="AB34" s="626"/>
      <c r="AC34" s="626"/>
      <c r="AD34" s="626"/>
      <c r="AE34" s="627"/>
      <c r="AF34" s="625"/>
      <c r="AG34" s="626"/>
      <c r="AH34" s="626"/>
      <c r="AI34" s="626"/>
      <c r="AJ34" s="627"/>
    </row>
    <row r="35" spans="1:36" ht="24" customHeight="1">
      <c r="A35" s="617" t="s">
        <v>2033</v>
      </c>
      <c r="B35" s="618"/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9"/>
      <c r="T35" s="641">
        <v>20</v>
      </c>
      <c r="U35" s="642"/>
      <c r="V35" s="622"/>
      <c r="W35" s="623"/>
      <c r="X35" s="623"/>
      <c r="Y35" s="623"/>
      <c r="Z35" s="624"/>
      <c r="AA35" s="625"/>
      <c r="AB35" s="626"/>
      <c r="AC35" s="626"/>
      <c r="AD35" s="626"/>
      <c r="AE35" s="627"/>
      <c r="AF35" s="625"/>
      <c r="AG35" s="626"/>
      <c r="AH35" s="626"/>
      <c r="AI35" s="626"/>
      <c r="AJ35" s="627"/>
    </row>
    <row r="36" spans="1:36" ht="26.25" customHeight="1">
      <c r="A36" s="617" t="s">
        <v>2034</v>
      </c>
      <c r="B36" s="618"/>
      <c r="C36" s="618"/>
      <c r="D36" s="618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618"/>
      <c r="Q36" s="618"/>
      <c r="R36" s="618"/>
      <c r="S36" s="619"/>
      <c r="T36" s="641">
        <v>21</v>
      </c>
      <c r="U36" s="642"/>
      <c r="V36" s="622"/>
      <c r="W36" s="623"/>
      <c r="X36" s="623"/>
      <c r="Y36" s="623"/>
      <c r="Z36" s="624"/>
      <c r="AA36" s="625"/>
      <c r="AB36" s="626"/>
      <c r="AC36" s="626"/>
      <c r="AD36" s="626"/>
      <c r="AE36" s="627"/>
      <c r="AF36" s="625"/>
      <c r="AG36" s="626"/>
      <c r="AH36" s="626"/>
      <c r="AI36" s="626"/>
      <c r="AJ36" s="627"/>
    </row>
    <row r="37" spans="1:36" ht="30" customHeight="1">
      <c r="A37" s="617" t="s">
        <v>2035</v>
      </c>
      <c r="B37" s="618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18"/>
      <c r="S37" s="619"/>
      <c r="T37" s="641">
        <v>22</v>
      </c>
      <c r="U37" s="642"/>
      <c r="V37" s="622"/>
      <c r="W37" s="623"/>
      <c r="X37" s="623"/>
      <c r="Y37" s="623"/>
      <c r="Z37" s="624"/>
      <c r="AA37" s="625"/>
      <c r="AB37" s="626"/>
      <c r="AC37" s="626"/>
      <c r="AD37" s="626"/>
      <c r="AE37" s="627"/>
      <c r="AF37" s="625"/>
      <c r="AG37" s="626"/>
      <c r="AH37" s="626"/>
      <c r="AI37" s="626"/>
      <c r="AJ37" s="627"/>
    </row>
    <row r="38" spans="1:36" ht="18" customHeight="1">
      <c r="A38" s="617" t="s">
        <v>2036</v>
      </c>
      <c r="B38" s="618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18"/>
      <c r="S38" s="619"/>
      <c r="T38" s="641">
        <v>23</v>
      </c>
      <c r="U38" s="642"/>
      <c r="V38" s="622"/>
      <c r="W38" s="623"/>
      <c r="X38" s="623"/>
      <c r="Y38" s="623"/>
      <c r="Z38" s="624"/>
      <c r="AA38" s="625"/>
      <c r="AB38" s="626"/>
      <c r="AC38" s="626"/>
      <c r="AD38" s="626"/>
      <c r="AE38" s="627"/>
      <c r="AF38" s="625"/>
      <c r="AG38" s="626"/>
      <c r="AH38" s="626"/>
      <c r="AI38" s="626"/>
      <c r="AJ38" s="627"/>
    </row>
    <row r="39" spans="1:36" s="640" customFormat="1" ht="30" customHeight="1">
      <c r="A39" s="629" t="s">
        <v>2037</v>
      </c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  <c r="S39" s="631"/>
      <c r="T39" s="643">
        <v>24</v>
      </c>
      <c r="U39" s="644"/>
      <c r="V39" s="634">
        <f>SUM(V33:Z38)</f>
        <v>0</v>
      </c>
      <c r="W39" s="635"/>
      <c r="X39" s="635"/>
      <c r="Y39" s="635"/>
      <c r="Z39" s="636"/>
      <c r="AA39" s="637"/>
      <c r="AB39" s="638"/>
      <c r="AC39" s="638"/>
      <c r="AD39" s="638"/>
      <c r="AE39" s="639"/>
      <c r="AF39" s="637"/>
      <c r="AG39" s="638"/>
      <c r="AH39" s="638"/>
      <c r="AI39" s="638"/>
      <c r="AJ39" s="639"/>
    </row>
    <row r="40" spans="1:36" ht="23.25" customHeight="1">
      <c r="A40" s="617" t="s">
        <v>2038</v>
      </c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9"/>
      <c r="T40" s="641">
        <v>25</v>
      </c>
      <c r="U40" s="642"/>
      <c r="V40" s="622"/>
      <c r="W40" s="623"/>
      <c r="X40" s="623"/>
      <c r="Y40" s="623"/>
      <c r="Z40" s="624"/>
      <c r="AA40" s="625"/>
      <c r="AB40" s="626"/>
      <c r="AC40" s="626"/>
      <c r="AD40" s="626"/>
      <c r="AE40" s="627"/>
      <c r="AF40" s="625"/>
      <c r="AG40" s="626"/>
      <c r="AH40" s="626"/>
      <c r="AI40" s="626"/>
      <c r="AJ40" s="627"/>
    </row>
    <row r="41" spans="1:36" ht="23.25" customHeight="1">
      <c r="A41" s="617" t="s">
        <v>2039</v>
      </c>
      <c r="B41" s="618"/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8"/>
      <c r="O41" s="618"/>
      <c r="P41" s="618"/>
      <c r="Q41" s="618"/>
      <c r="R41" s="618"/>
      <c r="S41" s="619"/>
      <c r="T41" s="641">
        <v>26</v>
      </c>
      <c r="U41" s="642"/>
      <c r="V41" s="622"/>
      <c r="W41" s="623"/>
      <c r="X41" s="623"/>
      <c r="Y41" s="623"/>
      <c r="Z41" s="624"/>
      <c r="AA41" s="625"/>
      <c r="AB41" s="626"/>
      <c r="AC41" s="626"/>
      <c r="AD41" s="626"/>
      <c r="AE41" s="627"/>
      <c r="AF41" s="625"/>
      <c r="AG41" s="626"/>
      <c r="AH41" s="626"/>
      <c r="AI41" s="626"/>
      <c r="AJ41" s="627"/>
    </row>
    <row r="42" spans="1:36" ht="23.25" customHeight="1">
      <c r="A42" s="617" t="s">
        <v>2040</v>
      </c>
      <c r="B42" s="618"/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9"/>
      <c r="T42" s="641">
        <v>27</v>
      </c>
      <c r="U42" s="642"/>
      <c r="V42" s="622"/>
      <c r="W42" s="623"/>
      <c r="X42" s="623"/>
      <c r="Y42" s="623"/>
      <c r="Z42" s="624"/>
      <c r="AA42" s="625"/>
      <c r="AB42" s="626"/>
      <c r="AC42" s="626"/>
      <c r="AD42" s="626"/>
      <c r="AE42" s="627"/>
      <c r="AF42" s="625"/>
      <c r="AG42" s="626"/>
      <c r="AH42" s="626"/>
      <c r="AI42" s="626"/>
      <c r="AJ42" s="627"/>
    </row>
    <row r="43" spans="1:36" ht="20.25" customHeight="1">
      <c r="A43" s="617" t="s">
        <v>2041</v>
      </c>
      <c r="B43" s="618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9"/>
      <c r="T43" s="641">
        <v>28</v>
      </c>
      <c r="U43" s="642"/>
      <c r="V43" s="622"/>
      <c r="W43" s="623"/>
      <c r="X43" s="623"/>
      <c r="Y43" s="623"/>
      <c r="Z43" s="624"/>
      <c r="AA43" s="625"/>
      <c r="AB43" s="626"/>
      <c r="AC43" s="626"/>
      <c r="AD43" s="626"/>
      <c r="AE43" s="627"/>
      <c r="AF43" s="625"/>
      <c r="AG43" s="626"/>
      <c r="AH43" s="626"/>
      <c r="AI43" s="626"/>
      <c r="AJ43" s="627"/>
    </row>
    <row r="44" spans="1:36" ht="33.75" customHeight="1">
      <c r="A44" s="617" t="s">
        <v>2042</v>
      </c>
      <c r="B44" s="618"/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9"/>
      <c r="T44" s="641">
        <v>29</v>
      </c>
      <c r="U44" s="642"/>
      <c r="V44" s="622"/>
      <c r="W44" s="623"/>
      <c r="X44" s="623"/>
      <c r="Y44" s="623"/>
      <c r="Z44" s="624"/>
      <c r="AA44" s="625"/>
      <c r="AB44" s="626"/>
      <c r="AC44" s="626"/>
      <c r="AD44" s="626"/>
      <c r="AE44" s="627"/>
      <c r="AF44" s="625"/>
      <c r="AG44" s="626"/>
      <c r="AH44" s="626"/>
      <c r="AI44" s="626"/>
      <c r="AJ44" s="627"/>
    </row>
    <row r="45" spans="1:36" ht="26.25" customHeight="1">
      <c r="A45" s="617" t="s">
        <v>2043</v>
      </c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9"/>
      <c r="T45" s="641">
        <v>30</v>
      </c>
      <c r="U45" s="642"/>
      <c r="V45" s="622"/>
      <c r="W45" s="623"/>
      <c r="X45" s="623"/>
      <c r="Y45" s="623"/>
      <c r="Z45" s="624"/>
      <c r="AA45" s="625"/>
      <c r="AB45" s="626"/>
      <c r="AC45" s="626"/>
      <c r="AD45" s="626"/>
      <c r="AE45" s="627"/>
      <c r="AF45" s="625"/>
      <c r="AG45" s="626"/>
      <c r="AH45" s="626"/>
      <c r="AI45" s="626"/>
      <c r="AJ45" s="627"/>
    </row>
    <row r="46" spans="1:36" s="640" customFormat="1" ht="30" customHeight="1">
      <c r="A46" s="629" t="s">
        <v>2044</v>
      </c>
      <c r="B46" s="630"/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30"/>
      <c r="R46" s="630"/>
      <c r="S46" s="631"/>
      <c r="T46" s="643">
        <v>31</v>
      </c>
      <c r="U46" s="644"/>
      <c r="V46" s="634">
        <f>SUM(V40:Z45)</f>
        <v>0</v>
      </c>
      <c r="W46" s="635"/>
      <c r="X46" s="635"/>
      <c r="Y46" s="635"/>
      <c r="Z46" s="636"/>
      <c r="AA46" s="637"/>
      <c r="AB46" s="638"/>
      <c r="AC46" s="638"/>
      <c r="AD46" s="638"/>
      <c r="AE46" s="639"/>
      <c r="AF46" s="637"/>
      <c r="AG46" s="638"/>
      <c r="AH46" s="638"/>
      <c r="AI46" s="638"/>
      <c r="AJ46" s="639"/>
    </row>
    <row r="47" spans="1:36" s="640" customFormat="1" ht="30.75" customHeight="1">
      <c r="A47" s="629" t="s">
        <v>2045</v>
      </c>
      <c r="B47" s="630"/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1"/>
      <c r="T47" s="643">
        <v>32</v>
      </c>
      <c r="U47" s="644"/>
      <c r="V47" s="634">
        <f>SUM(V39+V46)</f>
        <v>0</v>
      </c>
      <c r="W47" s="635"/>
      <c r="X47" s="635"/>
      <c r="Y47" s="635"/>
      <c r="Z47" s="636"/>
      <c r="AA47" s="637"/>
      <c r="AB47" s="638"/>
      <c r="AC47" s="638"/>
      <c r="AD47" s="638"/>
      <c r="AE47" s="639"/>
      <c r="AF47" s="637"/>
      <c r="AG47" s="638"/>
      <c r="AH47" s="638"/>
      <c r="AI47" s="638"/>
      <c r="AJ47" s="639"/>
    </row>
    <row r="48" spans="1:36" ht="30.75" customHeight="1">
      <c r="A48" s="617" t="s">
        <v>2046</v>
      </c>
      <c r="B48" s="618"/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9"/>
      <c r="T48" s="641">
        <v>33</v>
      </c>
      <c r="U48" s="642"/>
      <c r="V48" s="622"/>
      <c r="W48" s="623"/>
      <c r="X48" s="623"/>
      <c r="Y48" s="623"/>
      <c r="Z48" s="624"/>
      <c r="AA48" s="625"/>
      <c r="AB48" s="626"/>
      <c r="AC48" s="626"/>
      <c r="AD48" s="626"/>
      <c r="AE48" s="627"/>
      <c r="AF48" s="625"/>
      <c r="AG48" s="626"/>
      <c r="AH48" s="626"/>
      <c r="AI48" s="626"/>
      <c r="AJ48" s="627"/>
    </row>
    <row r="49" spans="1:36" s="640" customFormat="1" ht="30.75" customHeight="1">
      <c r="A49" s="629" t="s">
        <v>2047</v>
      </c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1"/>
      <c r="T49" s="643">
        <v>34</v>
      </c>
      <c r="U49" s="644"/>
      <c r="V49" s="634">
        <f>SUM(V47:Z48)</f>
        <v>0</v>
      </c>
      <c r="W49" s="635"/>
      <c r="X49" s="635"/>
      <c r="Y49" s="635"/>
      <c r="Z49" s="636"/>
      <c r="AA49" s="637"/>
      <c r="AB49" s="638"/>
      <c r="AC49" s="638"/>
      <c r="AD49" s="638"/>
      <c r="AE49" s="639"/>
      <c r="AF49" s="637"/>
      <c r="AG49" s="638"/>
      <c r="AH49" s="638"/>
      <c r="AI49" s="638"/>
      <c r="AJ49" s="639"/>
    </row>
    <row r="50" spans="1:36" s="640" customFormat="1" ht="21.75" customHeight="1">
      <c r="A50" s="629" t="s">
        <v>2048</v>
      </c>
      <c r="B50" s="630"/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0"/>
      <c r="N50" s="630"/>
      <c r="O50" s="630"/>
      <c r="P50" s="630"/>
      <c r="Q50" s="630"/>
      <c r="R50" s="630"/>
      <c r="S50" s="631"/>
      <c r="T50" s="643">
        <v>35</v>
      </c>
      <c r="U50" s="644"/>
      <c r="V50" s="634">
        <f>SUM(V24+V32+V49)</f>
        <v>4010000</v>
      </c>
      <c r="W50" s="635"/>
      <c r="X50" s="635"/>
      <c r="Y50" s="635"/>
      <c r="Z50" s="636"/>
      <c r="AA50" s="637"/>
      <c r="AB50" s="638"/>
      <c r="AC50" s="638"/>
      <c r="AD50" s="638"/>
      <c r="AE50" s="639"/>
      <c r="AF50" s="637"/>
      <c r="AG50" s="638"/>
      <c r="AH50" s="638"/>
      <c r="AI50" s="638"/>
      <c r="AJ50" s="639"/>
    </row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spans="1:4" ht="21.75" customHeight="1">
      <c r="A117" s="645"/>
      <c r="B117" s="645"/>
      <c r="C117" s="645"/>
      <c r="D117" s="645"/>
    </row>
    <row r="118" spans="1:4" ht="21.75" customHeight="1">
      <c r="A118" s="645"/>
      <c r="B118" s="645"/>
      <c r="C118" s="645"/>
      <c r="D118" s="645"/>
    </row>
    <row r="119" spans="1:4" ht="21.75" customHeight="1">
      <c r="A119" s="645"/>
      <c r="B119" s="645"/>
      <c r="C119" s="645"/>
      <c r="D119" s="645"/>
    </row>
    <row r="120" spans="1:4" ht="21.75" customHeight="1">
      <c r="A120" s="645"/>
      <c r="B120" s="645"/>
      <c r="C120" s="645"/>
      <c r="D120" s="645"/>
    </row>
    <row r="121" spans="1:4" ht="21.75" customHeight="1">
      <c r="A121" s="645"/>
      <c r="B121" s="645"/>
      <c r="C121" s="645"/>
      <c r="D121" s="645"/>
    </row>
    <row r="122" spans="1:4" ht="21.75" customHeight="1">
      <c r="A122" s="645"/>
      <c r="B122" s="645"/>
      <c r="C122" s="645"/>
      <c r="D122" s="645"/>
    </row>
    <row r="123" spans="1:4" ht="21.75" customHeight="1">
      <c r="A123" s="645"/>
      <c r="B123" s="645"/>
      <c r="C123" s="645"/>
      <c r="D123" s="645"/>
    </row>
    <row r="124" spans="1:4" ht="21.75" customHeight="1">
      <c r="A124" s="645"/>
      <c r="B124" s="645"/>
      <c r="C124" s="645"/>
      <c r="D124" s="645"/>
    </row>
    <row r="125" spans="1:4" ht="21.75" customHeight="1">
      <c r="A125" s="645"/>
      <c r="B125" s="645"/>
      <c r="C125" s="645"/>
      <c r="D125" s="645"/>
    </row>
    <row r="126" spans="1:4" ht="21.75" customHeight="1">
      <c r="A126" s="645"/>
      <c r="B126" s="645"/>
      <c r="C126" s="645"/>
      <c r="D126" s="645"/>
    </row>
    <row r="127" spans="1:4" ht="21.75" customHeight="1">
      <c r="A127" s="645"/>
      <c r="B127" s="645"/>
      <c r="C127" s="645"/>
      <c r="D127" s="645"/>
    </row>
    <row r="128" spans="1:4" ht="21.75" customHeight="1">
      <c r="A128" s="645"/>
      <c r="B128" s="645"/>
      <c r="C128" s="645"/>
      <c r="D128" s="645"/>
    </row>
    <row r="129" spans="1:4" ht="21.75" customHeight="1">
      <c r="A129" s="645"/>
      <c r="B129" s="645"/>
      <c r="C129" s="645"/>
      <c r="D129" s="645"/>
    </row>
    <row r="130" spans="1:4" ht="21.75" customHeight="1">
      <c r="A130" s="645"/>
      <c r="B130" s="645"/>
      <c r="C130" s="645"/>
      <c r="D130" s="645"/>
    </row>
    <row r="131" spans="1:4" ht="21.75" customHeight="1">
      <c r="A131" s="645"/>
      <c r="B131" s="645"/>
      <c r="C131" s="645"/>
      <c r="D131" s="645"/>
    </row>
    <row r="132" spans="1:4" ht="21.75" customHeight="1">
      <c r="A132" s="645"/>
      <c r="B132" s="645"/>
      <c r="C132" s="645"/>
      <c r="D132" s="645"/>
    </row>
    <row r="133" spans="1:4" ht="21.75" customHeight="1">
      <c r="A133" s="645"/>
      <c r="B133" s="645"/>
      <c r="C133" s="645"/>
      <c r="D133" s="645"/>
    </row>
    <row r="134" spans="1:4" ht="21.75" customHeight="1">
      <c r="A134" s="645"/>
      <c r="B134" s="645"/>
      <c r="C134" s="645"/>
      <c r="D134" s="645"/>
    </row>
    <row r="135" spans="1:4" ht="21.75" customHeight="1">
      <c r="A135" s="645"/>
      <c r="B135" s="645"/>
      <c r="C135" s="645"/>
      <c r="D135" s="645"/>
    </row>
    <row r="136" spans="1:4" ht="21.75" customHeight="1">
      <c r="A136" s="645"/>
      <c r="B136" s="645"/>
      <c r="C136" s="645"/>
      <c r="D136" s="645"/>
    </row>
    <row r="137" spans="1:4" ht="21.75" customHeight="1">
      <c r="A137" s="645"/>
      <c r="B137" s="645"/>
      <c r="C137" s="645"/>
      <c r="D137" s="645"/>
    </row>
    <row r="138" spans="1:4" ht="21.75" customHeight="1">
      <c r="A138" s="645"/>
      <c r="B138" s="645"/>
      <c r="C138" s="645"/>
      <c r="D138" s="645"/>
    </row>
    <row r="139" spans="1:4" ht="21.75" customHeight="1">
      <c r="A139" s="645"/>
      <c r="B139" s="645"/>
      <c r="C139" s="645"/>
      <c r="D139" s="645"/>
    </row>
    <row r="140" spans="1:4" ht="21.75" customHeight="1">
      <c r="A140" s="645"/>
      <c r="B140" s="645"/>
      <c r="C140" s="645"/>
      <c r="D140" s="645"/>
    </row>
    <row r="141" spans="1:4" ht="21.75" customHeight="1">
      <c r="A141" s="645"/>
      <c r="B141" s="645"/>
      <c r="C141" s="645"/>
      <c r="D141" s="645"/>
    </row>
    <row r="142" spans="1:4" ht="21.75" customHeight="1">
      <c r="A142" s="645"/>
      <c r="B142" s="645"/>
      <c r="C142" s="645"/>
      <c r="D142" s="645"/>
    </row>
    <row r="143" spans="1:4" ht="21.75" customHeight="1">
      <c r="A143" s="645"/>
      <c r="B143" s="645"/>
      <c r="C143" s="645"/>
      <c r="D143" s="645"/>
    </row>
    <row r="144" spans="1:4" ht="21.75" customHeight="1">
      <c r="A144" s="645"/>
      <c r="B144" s="645"/>
      <c r="C144" s="645"/>
      <c r="D144" s="645"/>
    </row>
    <row r="145" spans="1:4" ht="21.75" customHeight="1">
      <c r="A145" s="645"/>
      <c r="B145" s="645"/>
      <c r="C145" s="645"/>
      <c r="D145" s="645"/>
    </row>
    <row r="146" spans="1:4" ht="21.75" customHeight="1">
      <c r="A146" s="645"/>
      <c r="B146" s="645"/>
      <c r="C146" s="645"/>
      <c r="D146" s="645"/>
    </row>
    <row r="147" spans="1:4" ht="21.75" customHeight="1">
      <c r="A147" s="645"/>
      <c r="B147" s="645"/>
      <c r="C147" s="645"/>
      <c r="D147" s="645"/>
    </row>
    <row r="148" spans="1:4" ht="21.75" customHeight="1">
      <c r="A148" s="645"/>
      <c r="B148" s="645"/>
      <c r="C148" s="645"/>
      <c r="D148" s="645"/>
    </row>
    <row r="149" spans="1:4" ht="21.75" customHeight="1">
      <c r="A149" s="645"/>
      <c r="B149" s="645"/>
      <c r="C149" s="645"/>
      <c r="D149" s="645"/>
    </row>
    <row r="150" spans="1:4" ht="21.75" customHeight="1">
      <c r="A150" s="645"/>
      <c r="B150" s="645"/>
      <c r="C150" s="645"/>
      <c r="D150" s="645"/>
    </row>
    <row r="151" spans="1:4" ht="21.75" customHeight="1">
      <c r="A151" s="645"/>
      <c r="B151" s="645"/>
      <c r="C151" s="645"/>
      <c r="D151" s="645"/>
    </row>
    <row r="152" spans="1:4" ht="21.75" customHeight="1">
      <c r="A152" s="645"/>
      <c r="B152" s="645"/>
      <c r="C152" s="645"/>
      <c r="D152" s="645"/>
    </row>
    <row r="153" spans="1:4" ht="21.75" customHeight="1">
      <c r="A153" s="645"/>
      <c r="B153" s="645"/>
      <c r="C153" s="645"/>
      <c r="D153" s="645"/>
    </row>
    <row r="154" spans="1:4" ht="21.75" customHeight="1">
      <c r="A154" s="645"/>
      <c r="B154" s="645"/>
      <c r="C154" s="645"/>
      <c r="D154" s="645"/>
    </row>
    <row r="155" spans="1:4" ht="21.75" customHeight="1">
      <c r="A155" s="645"/>
      <c r="B155" s="645"/>
      <c r="C155" s="645"/>
      <c r="D155" s="645"/>
    </row>
    <row r="156" spans="1:4" ht="21.75" customHeight="1">
      <c r="A156" s="645"/>
      <c r="B156" s="645"/>
      <c r="C156" s="645"/>
      <c r="D156" s="645"/>
    </row>
    <row r="157" spans="1:4" ht="21.75" customHeight="1">
      <c r="A157" s="645"/>
      <c r="B157" s="645"/>
      <c r="C157" s="645"/>
      <c r="D157" s="645"/>
    </row>
    <row r="158" spans="1:4" ht="21.75" customHeight="1">
      <c r="A158" s="645"/>
      <c r="B158" s="645"/>
      <c r="C158" s="645"/>
      <c r="D158" s="645"/>
    </row>
    <row r="159" spans="1:4" ht="21.75" customHeight="1">
      <c r="A159" s="645"/>
      <c r="B159" s="645"/>
      <c r="C159" s="645"/>
      <c r="D159" s="645"/>
    </row>
    <row r="160" spans="1:4" ht="21.75" customHeight="1">
      <c r="A160" s="645"/>
      <c r="B160" s="645"/>
      <c r="C160" s="645"/>
      <c r="D160" s="645"/>
    </row>
    <row r="161" spans="1:4" ht="21.75" customHeight="1">
      <c r="A161" s="645"/>
      <c r="B161" s="645"/>
      <c r="C161" s="645"/>
      <c r="D161" s="645"/>
    </row>
    <row r="162" spans="1:4" ht="21.75" customHeight="1">
      <c r="A162" s="645"/>
      <c r="B162" s="645"/>
      <c r="C162" s="645"/>
      <c r="D162" s="645"/>
    </row>
    <row r="163" spans="1:4" ht="21.75" customHeight="1">
      <c r="A163" s="645"/>
      <c r="B163" s="645"/>
      <c r="C163" s="645"/>
      <c r="D163" s="645"/>
    </row>
    <row r="164" spans="1:4" ht="21.75" customHeight="1">
      <c r="A164" s="645"/>
      <c r="B164" s="645"/>
      <c r="C164" s="645"/>
      <c r="D164" s="645"/>
    </row>
    <row r="165" spans="1:4" ht="21.75" customHeight="1">
      <c r="A165" s="645"/>
      <c r="B165" s="645"/>
      <c r="C165" s="645"/>
      <c r="D165" s="645"/>
    </row>
    <row r="166" spans="1:4" ht="21.75" customHeight="1">
      <c r="A166" s="645"/>
      <c r="B166" s="645"/>
      <c r="C166" s="645"/>
      <c r="D166" s="645"/>
    </row>
    <row r="167" spans="1:4" ht="21.75" customHeight="1">
      <c r="A167" s="645"/>
      <c r="B167" s="645"/>
      <c r="C167" s="645"/>
      <c r="D167" s="645"/>
    </row>
    <row r="168" spans="1:4" ht="21.75" customHeight="1">
      <c r="A168" s="645"/>
      <c r="B168" s="645"/>
      <c r="C168" s="645"/>
      <c r="D168" s="645"/>
    </row>
    <row r="169" spans="1:4" ht="21.75" customHeight="1">
      <c r="A169" s="645"/>
      <c r="B169" s="645"/>
      <c r="C169" s="645"/>
      <c r="D169" s="645"/>
    </row>
    <row r="170" spans="1:4" ht="21.75" customHeight="1">
      <c r="A170" s="645"/>
      <c r="B170" s="645"/>
      <c r="C170" s="645"/>
      <c r="D170" s="645"/>
    </row>
    <row r="171" spans="1:4" ht="21.75" customHeight="1">
      <c r="A171" s="645"/>
      <c r="B171" s="645"/>
      <c r="C171" s="645"/>
      <c r="D171" s="645"/>
    </row>
    <row r="172" spans="1:4" ht="21.75" customHeight="1">
      <c r="A172" s="645"/>
      <c r="B172" s="645"/>
      <c r="C172" s="645"/>
      <c r="D172" s="645"/>
    </row>
    <row r="173" spans="1:4" ht="21.75" customHeight="1">
      <c r="A173" s="645"/>
      <c r="B173" s="645"/>
      <c r="C173" s="645"/>
      <c r="D173" s="645"/>
    </row>
    <row r="174" spans="1:4" ht="21.75" customHeight="1">
      <c r="A174" s="645"/>
      <c r="B174" s="645"/>
      <c r="C174" s="645"/>
      <c r="D174" s="645"/>
    </row>
    <row r="175" spans="1:4" ht="21.75" customHeight="1">
      <c r="A175" s="645"/>
      <c r="B175" s="645"/>
      <c r="C175" s="645"/>
      <c r="D175" s="645"/>
    </row>
    <row r="176" spans="1:4" ht="21.75" customHeight="1">
      <c r="A176" s="645"/>
      <c r="B176" s="645"/>
      <c r="C176" s="645"/>
      <c r="D176" s="645"/>
    </row>
    <row r="177" spans="1:4" ht="21.75" customHeight="1">
      <c r="A177" s="645"/>
      <c r="B177" s="645"/>
      <c r="C177" s="645"/>
      <c r="D177" s="645"/>
    </row>
    <row r="178" spans="1:4" ht="21.75" customHeight="1">
      <c r="A178" s="645"/>
      <c r="B178" s="645"/>
      <c r="C178" s="645"/>
      <c r="D178" s="645"/>
    </row>
    <row r="179" spans="1:4" ht="21.75" customHeight="1">
      <c r="A179" s="645"/>
      <c r="B179" s="645"/>
      <c r="C179" s="645"/>
      <c r="D179" s="645"/>
    </row>
    <row r="180" spans="1:4" ht="21.75" customHeight="1">
      <c r="A180" s="645"/>
      <c r="B180" s="645"/>
      <c r="C180" s="645"/>
      <c r="D180" s="645"/>
    </row>
    <row r="181" spans="1:4" ht="21.75" customHeight="1">
      <c r="A181" s="645"/>
      <c r="B181" s="645"/>
      <c r="C181" s="645"/>
      <c r="D181" s="645"/>
    </row>
    <row r="182" spans="1:4" ht="21.75" customHeight="1">
      <c r="A182" s="645"/>
      <c r="B182" s="645"/>
      <c r="C182" s="645"/>
      <c r="D182" s="645"/>
    </row>
    <row r="183" spans="1:4" ht="21.75" customHeight="1">
      <c r="A183" s="645"/>
      <c r="B183" s="645"/>
      <c r="C183" s="645"/>
      <c r="D183" s="645"/>
    </row>
    <row r="184" spans="1:4" ht="21.75" customHeight="1">
      <c r="A184" s="645"/>
      <c r="B184" s="645"/>
      <c r="C184" s="645"/>
      <c r="D184" s="645"/>
    </row>
    <row r="185" spans="1:4" ht="21.75" customHeight="1">
      <c r="A185" s="645"/>
      <c r="B185" s="645"/>
      <c r="C185" s="645"/>
      <c r="D185" s="645"/>
    </row>
    <row r="186" spans="1:4" ht="21.75" customHeight="1">
      <c r="A186" s="645"/>
      <c r="B186" s="645"/>
      <c r="C186" s="645"/>
      <c r="D186" s="645"/>
    </row>
    <row r="187" spans="1:4" ht="21.75" customHeight="1">
      <c r="A187" s="645"/>
      <c r="B187" s="645"/>
      <c r="C187" s="645"/>
      <c r="D187" s="645"/>
    </row>
    <row r="188" spans="1:4" ht="21.75" customHeight="1">
      <c r="A188" s="645"/>
      <c r="B188" s="645"/>
      <c r="C188" s="645"/>
      <c r="D188" s="645"/>
    </row>
    <row r="189" spans="1:4" ht="21.75" customHeight="1">
      <c r="A189" s="645"/>
      <c r="B189" s="645"/>
      <c r="C189" s="645"/>
      <c r="D189" s="645"/>
    </row>
    <row r="190" spans="1:4" ht="21.75" customHeight="1">
      <c r="A190" s="645"/>
      <c r="B190" s="645"/>
      <c r="C190" s="645"/>
      <c r="D190" s="645"/>
    </row>
    <row r="191" spans="1:4" ht="21.75" customHeight="1">
      <c r="A191" s="645"/>
      <c r="B191" s="645"/>
      <c r="C191" s="645"/>
      <c r="D191" s="645"/>
    </row>
    <row r="192" spans="1:4" ht="21.75" customHeight="1">
      <c r="A192" s="645"/>
      <c r="B192" s="645"/>
      <c r="C192" s="645"/>
      <c r="D192" s="645"/>
    </row>
    <row r="193" spans="1:4" ht="21.75" customHeight="1">
      <c r="A193" s="645"/>
      <c r="B193" s="645"/>
      <c r="C193" s="645"/>
      <c r="D193" s="645"/>
    </row>
    <row r="194" spans="1:4" ht="21.75" customHeight="1">
      <c r="A194" s="645"/>
      <c r="B194" s="645"/>
      <c r="C194" s="645"/>
      <c r="D194" s="645"/>
    </row>
    <row r="195" spans="1:4" ht="21.75" customHeight="1">
      <c r="A195" s="645"/>
      <c r="B195" s="645"/>
      <c r="C195" s="645"/>
      <c r="D195" s="645"/>
    </row>
    <row r="196" spans="1:4" ht="21.75" customHeight="1">
      <c r="A196" s="645"/>
      <c r="B196" s="645"/>
      <c r="C196" s="645"/>
      <c r="D196" s="645"/>
    </row>
    <row r="197" spans="1:4" ht="21.75" customHeight="1">
      <c r="A197" s="645"/>
      <c r="B197" s="645"/>
      <c r="C197" s="645"/>
      <c r="D197" s="645"/>
    </row>
    <row r="198" spans="1:4" ht="21.75" customHeight="1">
      <c r="A198" s="645"/>
      <c r="B198" s="645"/>
      <c r="C198" s="645"/>
      <c r="D198" s="645"/>
    </row>
    <row r="199" spans="1:4" ht="21.75" customHeight="1">
      <c r="A199" s="645"/>
      <c r="B199" s="645"/>
      <c r="C199" s="645"/>
      <c r="D199" s="645"/>
    </row>
    <row r="200" spans="1:4" ht="21.75" customHeight="1">
      <c r="A200" s="645"/>
      <c r="B200" s="645"/>
      <c r="C200" s="645"/>
      <c r="D200" s="645"/>
    </row>
    <row r="201" spans="1:4" ht="12.75">
      <c r="A201" s="645"/>
      <c r="B201" s="645"/>
      <c r="C201" s="645"/>
      <c r="D201" s="645"/>
    </row>
    <row r="202" spans="1:4" ht="12.75">
      <c r="A202" s="645"/>
      <c r="B202" s="645"/>
      <c r="C202" s="645"/>
      <c r="D202" s="645"/>
    </row>
    <row r="203" spans="1:4" ht="12.75">
      <c r="A203" s="645"/>
      <c r="B203" s="645"/>
      <c r="C203" s="645"/>
      <c r="D203" s="645"/>
    </row>
    <row r="204" spans="1:4" ht="12.75">
      <c r="A204" s="645"/>
      <c r="B204" s="645"/>
      <c r="C204" s="645"/>
      <c r="D204" s="645"/>
    </row>
    <row r="205" spans="1:4" ht="12.75">
      <c r="A205" s="645"/>
      <c r="B205" s="645"/>
      <c r="C205" s="645"/>
      <c r="D205" s="645"/>
    </row>
    <row r="206" spans="1:4" ht="12.75">
      <c r="A206" s="645"/>
      <c r="B206" s="645"/>
      <c r="C206" s="645"/>
      <c r="D206" s="645"/>
    </row>
    <row r="207" spans="1:4" ht="12.75">
      <c r="A207" s="645"/>
      <c r="B207" s="645"/>
      <c r="C207" s="645"/>
      <c r="D207" s="645"/>
    </row>
  </sheetData>
  <mergeCells count="164">
    <mergeCell ref="AF42:AJ42"/>
    <mergeCell ref="AF35:AJ35"/>
    <mergeCell ref="V36:Z36"/>
    <mergeCell ref="AA36:AE36"/>
    <mergeCell ref="AF36:AJ36"/>
    <mergeCell ref="V37:Z37"/>
    <mergeCell ref="AA37:AE37"/>
    <mergeCell ref="AF37:AJ37"/>
    <mergeCell ref="V38:Z38"/>
    <mergeCell ref="AA38:AE38"/>
    <mergeCell ref="AA29:AE29"/>
    <mergeCell ref="V29:Z29"/>
    <mergeCell ref="AF40:AJ40"/>
    <mergeCell ref="AF41:AJ41"/>
    <mergeCell ref="AF33:AJ33"/>
    <mergeCell ref="AF34:AJ34"/>
    <mergeCell ref="V35:Z35"/>
    <mergeCell ref="AA35:AE35"/>
    <mergeCell ref="V33:Z33"/>
    <mergeCell ref="AA33:AE33"/>
    <mergeCell ref="V34:Z34"/>
    <mergeCell ref="AA34:AE34"/>
    <mergeCell ref="AF50:AJ50"/>
    <mergeCell ref="V47:Z47"/>
    <mergeCell ref="AA47:AE47"/>
    <mergeCell ref="AF47:AJ47"/>
    <mergeCell ref="V50:Z50"/>
    <mergeCell ref="AA50:AE50"/>
    <mergeCell ref="AF48:AJ48"/>
    <mergeCell ref="AF49:AJ49"/>
    <mergeCell ref="AF31:AJ31"/>
    <mergeCell ref="V32:Z32"/>
    <mergeCell ref="AA32:AE32"/>
    <mergeCell ref="AF32:AJ32"/>
    <mergeCell ref="V31:Z31"/>
    <mergeCell ref="AA31:AE31"/>
    <mergeCell ref="AF29:AJ29"/>
    <mergeCell ref="AA30:AE30"/>
    <mergeCell ref="AF30:AJ30"/>
    <mergeCell ref="V25:Z25"/>
    <mergeCell ref="AA25:AE25"/>
    <mergeCell ref="AF25:AJ25"/>
    <mergeCell ref="AA28:AE28"/>
    <mergeCell ref="AF28:AJ28"/>
    <mergeCell ref="AA26:AE26"/>
    <mergeCell ref="AA27:AE27"/>
    <mergeCell ref="AF22:AJ22"/>
    <mergeCell ref="AF26:AJ26"/>
    <mergeCell ref="AF27:AJ27"/>
    <mergeCell ref="V26:Z26"/>
    <mergeCell ref="V23:Z23"/>
    <mergeCell ref="AA23:AE23"/>
    <mergeCell ref="AF23:AJ23"/>
    <mergeCell ref="AA24:AE24"/>
    <mergeCell ref="AF24:AJ24"/>
    <mergeCell ref="V27:Z27"/>
    <mergeCell ref="T39:U39"/>
    <mergeCell ref="V19:Z19"/>
    <mergeCell ref="AA19:AE19"/>
    <mergeCell ref="AF19:AJ19"/>
    <mergeCell ref="AA20:AE20"/>
    <mergeCell ref="AF20:AJ20"/>
    <mergeCell ref="V21:Z21"/>
    <mergeCell ref="AA21:AE21"/>
    <mergeCell ref="AF21:AJ21"/>
    <mergeCell ref="AA22:AE22"/>
    <mergeCell ref="V22:Z22"/>
    <mergeCell ref="V24:Z24"/>
    <mergeCell ref="V28:Z28"/>
    <mergeCell ref="V30:Z30"/>
    <mergeCell ref="V16:Z16"/>
    <mergeCell ref="V17:Z17"/>
    <mergeCell ref="V18:Z18"/>
    <mergeCell ref="V20:Z20"/>
    <mergeCell ref="A34:S34"/>
    <mergeCell ref="A35:S35"/>
    <mergeCell ref="A36:S36"/>
    <mergeCell ref="A50:S50"/>
    <mergeCell ref="A39:S39"/>
    <mergeCell ref="A40:S40"/>
    <mergeCell ref="A49:S49"/>
    <mergeCell ref="A44:S44"/>
    <mergeCell ref="A45:S45"/>
    <mergeCell ref="A46:S46"/>
    <mergeCell ref="A31:S31"/>
    <mergeCell ref="A26:S26"/>
    <mergeCell ref="A27:S27"/>
    <mergeCell ref="A33:S33"/>
    <mergeCell ref="T13:U14"/>
    <mergeCell ref="A25:S25"/>
    <mergeCell ref="A29:S29"/>
    <mergeCell ref="A30:S30"/>
    <mergeCell ref="A24:S24"/>
    <mergeCell ref="A18:S18"/>
    <mergeCell ref="A19:S19"/>
    <mergeCell ref="A20:S20"/>
    <mergeCell ref="A21:S21"/>
    <mergeCell ref="A22:S22"/>
    <mergeCell ref="AF18:AJ18"/>
    <mergeCell ref="A3:AJ3"/>
    <mergeCell ref="A4:AJ4"/>
    <mergeCell ref="A16:S16"/>
    <mergeCell ref="A17:S17"/>
    <mergeCell ref="AA17:AE17"/>
    <mergeCell ref="AF17:AJ17"/>
    <mergeCell ref="AA16:AE16"/>
    <mergeCell ref="AF16:AJ16"/>
    <mergeCell ref="A13:S14"/>
    <mergeCell ref="A23:S23"/>
    <mergeCell ref="T50:U50"/>
    <mergeCell ref="A28:S28"/>
    <mergeCell ref="A47:S47"/>
    <mergeCell ref="T33:U33"/>
    <mergeCell ref="T34:U34"/>
    <mergeCell ref="T35:U35"/>
    <mergeCell ref="T36:U36"/>
    <mergeCell ref="T47:U47"/>
    <mergeCell ref="A32:S32"/>
    <mergeCell ref="T40:U40"/>
    <mergeCell ref="V40:Z40"/>
    <mergeCell ref="AA40:AE40"/>
    <mergeCell ref="T42:U42"/>
    <mergeCell ref="V42:Z42"/>
    <mergeCell ref="AA42:AE42"/>
    <mergeCell ref="V41:Z41"/>
    <mergeCell ref="AA41:AE41"/>
    <mergeCell ref="A43:S43"/>
    <mergeCell ref="T43:U43"/>
    <mergeCell ref="A41:S41"/>
    <mergeCell ref="T41:U41"/>
    <mergeCell ref="A42:S42"/>
    <mergeCell ref="A37:S37"/>
    <mergeCell ref="A38:S38"/>
    <mergeCell ref="T37:U37"/>
    <mergeCell ref="T38:U38"/>
    <mergeCell ref="A48:S48"/>
    <mergeCell ref="T48:U48"/>
    <mergeCell ref="V48:Z48"/>
    <mergeCell ref="AA48:AE48"/>
    <mergeCell ref="AA43:AE43"/>
    <mergeCell ref="T49:U49"/>
    <mergeCell ref="V49:Z49"/>
    <mergeCell ref="AA49:AE49"/>
    <mergeCell ref="T45:U45"/>
    <mergeCell ref="Y6:AJ6"/>
    <mergeCell ref="AF46:AJ46"/>
    <mergeCell ref="V44:Z44"/>
    <mergeCell ref="AA44:AE44"/>
    <mergeCell ref="AF39:AJ39"/>
    <mergeCell ref="AF43:AJ43"/>
    <mergeCell ref="V43:Z43"/>
    <mergeCell ref="AF38:AJ38"/>
    <mergeCell ref="AF44:AJ44"/>
    <mergeCell ref="V45:Z45"/>
    <mergeCell ref="AF13:AJ14"/>
    <mergeCell ref="AA18:AE18"/>
    <mergeCell ref="T46:U46"/>
    <mergeCell ref="V46:Z46"/>
    <mergeCell ref="AA46:AE46"/>
    <mergeCell ref="T44:U44"/>
    <mergeCell ref="AA45:AE45"/>
    <mergeCell ref="AF45:AJ45"/>
    <mergeCell ref="V39:Z39"/>
    <mergeCell ref="AA39:AE39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2"/>
  <sheetViews>
    <sheetView workbookViewId="0" topLeftCell="A31">
      <selection activeCell="V22" sqref="V22:Z22"/>
    </sheetView>
  </sheetViews>
  <sheetFormatPr defaultColWidth="9.140625" defaultRowHeight="12.75"/>
  <cols>
    <col min="1" max="13" width="3.28125" style="647" customWidth="1"/>
    <col min="14" max="14" width="3.421875" style="647" customWidth="1"/>
    <col min="15" max="19" width="3.28125" style="647" customWidth="1"/>
    <col min="20" max="20" width="2.421875" style="647" customWidth="1"/>
    <col min="21" max="33" width="3.28125" style="647" customWidth="1"/>
    <col min="34" max="34" width="3.00390625" style="647" customWidth="1"/>
    <col min="35" max="36" width="3.28125" style="647" customWidth="1"/>
    <col min="37" max="37" width="3.00390625" style="647" customWidth="1"/>
    <col min="38" max="16384" width="9.140625" style="647" customWidth="1"/>
  </cols>
  <sheetData>
    <row r="1" spans="1:36" ht="12.75">
      <c r="A1" s="646"/>
      <c r="AI1" s="648"/>
      <c r="AJ1" s="648"/>
    </row>
    <row r="2" spans="35:36" ht="12.75">
      <c r="AI2" s="649"/>
      <c r="AJ2" s="649"/>
    </row>
    <row r="3" spans="1:36" ht="15.75">
      <c r="A3" s="650" t="s">
        <v>2049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</row>
    <row r="4" spans="1:36" ht="15.75">
      <c r="A4" s="650" t="s">
        <v>2050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</row>
    <row r="5" spans="1:36" ht="12.75">
      <c r="A5" s="651"/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</row>
    <row r="6" spans="25:36" ht="12.75">
      <c r="Y6" s="653" t="s">
        <v>1476</v>
      </c>
      <c r="Z6" s="653"/>
      <c r="AA6" s="653"/>
      <c r="AB6" s="653"/>
      <c r="AC6" s="653"/>
      <c r="AD6" s="653"/>
      <c r="AE6" s="653"/>
      <c r="AF6" s="653"/>
      <c r="AG6" s="653"/>
      <c r="AH6" s="653"/>
      <c r="AI6" s="653"/>
      <c r="AJ6" s="653"/>
    </row>
    <row r="7" spans="28:36" ht="12.75">
      <c r="AB7" s="654" t="s">
        <v>1477</v>
      </c>
      <c r="AC7" s="654"/>
      <c r="AD7" s="654"/>
      <c r="AE7" s="654"/>
      <c r="AF7" s="654"/>
      <c r="AG7" s="654"/>
      <c r="AH7" s="654"/>
      <c r="AI7" s="654"/>
      <c r="AJ7" s="654"/>
    </row>
    <row r="8" ht="13.5" thickBot="1"/>
    <row r="9" spans="1:36" ht="15.75" customHeight="1" thickBot="1">
      <c r="A9" s="655">
        <v>5</v>
      </c>
      <c r="B9" s="656">
        <v>1</v>
      </c>
      <c r="C9" s="656">
        <v>3</v>
      </c>
      <c r="D9" s="656">
        <v>0</v>
      </c>
      <c r="E9" s="656">
        <v>0</v>
      </c>
      <c r="F9" s="657">
        <v>9</v>
      </c>
      <c r="H9" s="655">
        <v>1</v>
      </c>
      <c r="I9" s="656">
        <v>2</v>
      </c>
      <c r="J9" s="656">
        <v>5</v>
      </c>
      <c r="K9" s="657">
        <v>4</v>
      </c>
      <c r="M9" s="655">
        <v>0</v>
      </c>
      <c r="N9" s="657">
        <v>1</v>
      </c>
      <c r="O9" s="646"/>
      <c r="P9" s="655">
        <v>2</v>
      </c>
      <c r="Q9" s="656">
        <v>8</v>
      </c>
      <c r="R9" s="656">
        <v>0</v>
      </c>
      <c r="S9" s="657">
        <v>0</v>
      </c>
      <c r="U9" s="655">
        <v>8</v>
      </c>
      <c r="V9" s="656">
        <v>4</v>
      </c>
      <c r="W9" s="656">
        <v>1</v>
      </c>
      <c r="X9" s="656">
        <v>1</v>
      </c>
      <c r="Y9" s="656">
        <v>0</v>
      </c>
      <c r="Z9" s="657">
        <v>5</v>
      </c>
      <c r="AB9" s="658">
        <v>0</v>
      </c>
      <c r="AC9" s="659">
        <v>9</v>
      </c>
      <c r="AE9" s="660">
        <v>2</v>
      </c>
      <c r="AF9" s="661">
        <v>0</v>
      </c>
      <c r="AG9" s="661">
        <v>0</v>
      </c>
      <c r="AH9" s="662">
        <v>9</v>
      </c>
      <c r="AJ9" s="663">
        <v>3</v>
      </c>
    </row>
    <row r="10" spans="1:36" ht="25.5" customHeight="1">
      <c r="A10" s="664" t="s">
        <v>1450</v>
      </c>
      <c r="B10" s="664"/>
      <c r="C10" s="664"/>
      <c r="D10" s="664"/>
      <c r="E10" s="664"/>
      <c r="F10" s="664"/>
      <c r="G10" s="665"/>
      <c r="H10" s="664" t="s">
        <v>1451</v>
      </c>
      <c r="I10" s="664"/>
      <c r="J10" s="664"/>
      <c r="K10" s="664"/>
      <c r="L10" s="665"/>
      <c r="M10" s="666" t="s">
        <v>1478</v>
      </c>
      <c r="N10" s="666"/>
      <c r="O10" s="665"/>
      <c r="P10" s="666" t="s">
        <v>1685</v>
      </c>
      <c r="Q10" s="666"/>
      <c r="R10" s="666"/>
      <c r="S10" s="666"/>
      <c r="T10" s="665"/>
      <c r="U10" s="664" t="s">
        <v>1454</v>
      </c>
      <c r="V10" s="664"/>
      <c r="W10" s="664"/>
      <c r="X10" s="664"/>
      <c r="Y10" s="664"/>
      <c r="Z10" s="664"/>
      <c r="AB10" s="664" t="s">
        <v>1480</v>
      </c>
      <c r="AC10" s="664"/>
      <c r="AE10" s="664" t="s">
        <v>1481</v>
      </c>
      <c r="AF10" s="664"/>
      <c r="AG10" s="664"/>
      <c r="AH10" s="664"/>
      <c r="AJ10" s="664" t="s">
        <v>1482</v>
      </c>
    </row>
    <row r="11" spans="1:36" ht="12.75">
      <c r="A11" s="664"/>
      <c r="B11" s="664"/>
      <c r="C11" s="664"/>
      <c r="D11" s="664"/>
      <c r="E11" s="664"/>
      <c r="F11" s="664"/>
      <c r="G11" s="665"/>
      <c r="H11" s="664"/>
      <c r="I11" s="664"/>
      <c r="J11" s="664"/>
      <c r="K11" s="664"/>
      <c r="L11" s="665"/>
      <c r="M11" s="666"/>
      <c r="N11" s="664"/>
      <c r="O11" s="664"/>
      <c r="P11" s="665"/>
      <c r="Q11" s="666"/>
      <c r="R11" s="666"/>
      <c r="S11" s="666"/>
      <c r="T11" s="666"/>
      <c r="V11" s="664"/>
      <c r="W11" s="664"/>
      <c r="X11" s="664"/>
      <c r="Y11" s="664"/>
      <c r="Z11" s="664"/>
      <c r="AB11" s="664"/>
      <c r="AC11" s="664"/>
      <c r="AE11" s="664"/>
      <c r="AF11" s="664"/>
      <c r="AG11" s="664"/>
      <c r="AH11" s="664"/>
      <c r="AJ11" s="664"/>
    </row>
    <row r="12" ht="12.75">
      <c r="AG12" s="667" t="s">
        <v>1483</v>
      </c>
    </row>
    <row r="13" spans="1:36" ht="38.25" customHeight="1">
      <c r="A13" s="668" t="s">
        <v>1484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70"/>
      <c r="T13" s="671" t="s">
        <v>1485</v>
      </c>
      <c r="U13" s="672"/>
      <c r="V13" s="673" t="s">
        <v>1486</v>
      </c>
      <c r="W13" s="674"/>
      <c r="X13" s="674"/>
      <c r="Y13" s="674"/>
      <c r="Z13" s="675"/>
      <c r="AA13" s="673" t="s">
        <v>1487</v>
      </c>
      <c r="AB13" s="674"/>
      <c r="AC13" s="674"/>
      <c r="AD13" s="674"/>
      <c r="AE13" s="675"/>
      <c r="AF13" s="676" t="s">
        <v>1488</v>
      </c>
      <c r="AG13" s="669"/>
      <c r="AH13" s="669"/>
      <c r="AI13" s="669"/>
      <c r="AJ13" s="670"/>
    </row>
    <row r="14" spans="1:36" ht="12.75">
      <c r="A14" s="677"/>
      <c r="B14" s="678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9"/>
      <c r="T14" s="680"/>
      <c r="U14" s="681"/>
      <c r="V14" s="673" t="s">
        <v>1489</v>
      </c>
      <c r="W14" s="674"/>
      <c r="X14" s="674"/>
      <c r="Y14" s="674"/>
      <c r="Z14" s="674"/>
      <c r="AA14" s="673"/>
      <c r="AB14" s="674"/>
      <c r="AC14" s="674"/>
      <c r="AD14" s="674"/>
      <c r="AE14" s="675"/>
      <c r="AF14" s="682"/>
      <c r="AG14" s="678"/>
      <c r="AH14" s="678"/>
      <c r="AI14" s="678"/>
      <c r="AJ14" s="679"/>
    </row>
    <row r="15" spans="1:36" ht="12.75">
      <c r="A15" s="683">
        <v>1</v>
      </c>
      <c r="B15" s="684"/>
      <c r="C15" s="684"/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4"/>
      <c r="S15" s="685"/>
      <c r="T15" s="684">
        <v>2</v>
      </c>
      <c r="U15" s="684"/>
      <c r="V15" s="686">
        <v>3</v>
      </c>
      <c r="W15" s="684"/>
      <c r="X15" s="684"/>
      <c r="Y15" s="684"/>
      <c r="Z15" s="684"/>
      <c r="AA15" s="686">
        <v>4</v>
      </c>
      <c r="AB15" s="684"/>
      <c r="AC15" s="684"/>
      <c r="AD15" s="684"/>
      <c r="AE15" s="684"/>
      <c r="AF15" s="686">
        <v>5</v>
      </c>
      <c r="AG15" s="684"/>
      <c r="AH15" s="684"/>
      <c r="AI15" s="684"/>
      <c r="AJ15" s="685"/>
    </row>
    <row r="16" spans="1:36" ht="19.5" customHeight="1">
      <c r="A16" s="687" t="s">
        <v>2051</v>
      </c>
      <c r="B16" s="688"/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9"/>
      <c r="T16" s="690" t="s">
        <v>1491</v>
      </c>
      <c r="U16" s="691"/>
      <c r="V16" s="692"/>
      <c r="W16" s="693"/>
      <c r="X16" s="693"/>
      <c r="Y16" s="693"/>
      <c r="Z16" s="694"/>
      <c r="AA16" s="695"/>
      <c r="AB16" s="696"/>
      <c r="AC16" s="696"/>
      <c r="AD16" s="696"/>
      <c r="AE16" s="697"/>
      <c r="AF16" s="695"/>
      <c r="AG16" s="696"/>
      <c r="AH16" s="696"/>
      <c r="AI16" s="696"/>
      <c r="AJ16" s="697"/>
    </row>
    <row r="17" spans="1:36" ht="19.5" customHeight="1">
      <c r="A17" s="687" t="s">
        <v>2052</v>
      </c>
      <c r="B17" s="688"/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8"/>
      <c r="R17" s="688"/>
      <c r="S17" s="689"/>
      <c r="T17" s="690" t="s">
        <v>1493</v>
      </c>
      <c r="U17" s="691"/>
      <c r="V17" s="692"/>
      <c r="W17" s="693"/>
      <c r="X17" s="693"/>
      <c r="Y17" s="693"/>
      <c r="Z17" s="694"/>
      <c r="AA17" s="695"/>
      <c r="AB17" s="696"/>
      <c r="AC17" s="696"/>
      <c r="AD17" s="696"/>
      <c r="AE17" s="697"/>
      <c r="AF17" s="695"/>
      <c r="AG17" s="696"/>
      <c r="AH17" s="696"/>
      <c r="AI17" s="696"/>
      <c r="AJ17" s="697"/>
    </row>
    <row r="18" spans="1:36" ht="19.5" customHeight="1">
      <c r="A18" s="687" t="s">
        <v>2053</v>
      </c>
      <c r="B18" s="688"/>
      <c r="C18" s="688"/>
      <c r="D18" s="688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8"/>
      <c r="R18" s="688"/>
      <c r="S18" s="689"/>
      <c r="T18" s="690" t="s">
        <v>1495</v>
      </c>
      <c r="U18" s="691"/>
      <c r="V18" s="692"/>
      <c r="W18" s="693"/>
      <c r="X18" s="693"/>
      <c r="Y18" s="693"/>
      <c r="Z18" s="694"/>
      <c r="AA18" s="695"/>
      <c r="AB18" s="696"/>
      <c r="AC18" s="696"/>
      <c r="AD18" s="696"/>
      <c r="AE18" s="697"/>
      <c r="AF18" s="695"/>
      <c r="AG18" s="696"/>
      <c r="AH18" s="696"/>
      <c r="AI18" s="696"/>
      <c r="AJ18" s="697"/>
    </row>
    <row r="19" spans="1:36" ht="19.5" customHeight="1">
      <c r="A19" s="687" t="s">
        <v>2054</v>
      </c>
      <c r="B19" s="688"/>
      <c r="C19" s="688"/>
      <c r="D19" s="688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9"/>
      <c r="T19" s="698" t="s">
        <v>1497</v>
      </c>
      <c r="U19" s="699"/>
      <c r="V19" s="692"/>
      <c r="W19" s="693"/>
      <c r="X19" s="693"/>
      <c r="Y19" s="693"/>
      <c r="Z19" s="694"/>
      <c r="AA19" s="695"/>
      <c r="AB19" s="696"/>
      <c r="AC19" s="696"/>
      <c r="AD19" s="696"/>
      <c r="AE19" s="697"/>
      <c r="AF19" s="695"/>
      <c r="AG19" s="696"/>
      <c r="AH19" s="696"/>
      <c r="AI19" s="696"/>
      <c r="AJ19" s="697"/>
    </row>
    <row r="20" spans="1:36" s="711" customFormat="1" ht="19.5" customHeight="1">
      <c r="A20" s="700" t="s">
        <v>2055</v>
      </c>
      <c r="B20" s="701"/>
      <c r="C20" s="701"/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2"/>
      <c r="T20" s="703" t="s">
        <v>1499</v>
      </c>
      <c r="U20" s="704"/>
      <c r="V20" s="705">
        <f>SUM(V16:Z19)</f>
        <v>0</v>
      </c>
      <c r="W20" s="706"/>
      <c r="X20" s="706"/>
      <c r="Y20" s="706"/>
      <c r="Z20" s="707"/>
      <c r="AA20" s="708"/>
      <c r="AB20" s="709"/>
      <c r="AC20" s="709"/>
      <c r="AD20" s="709"/>
      <c r="AE20" s="710"/>
      <c r="AF20" s="708"/>
      <c r="AG20" s="709"/>
      <c r="AH20" s="709"/>
      <c r="AI20" s="709"/>
      <c r="AJ20" s="710"/>
    </row>
    <row r="21" spans="1:36" s="711" customFormat="1" ht="19.5" customHeight="1">
      <c r="A21" s="700" t="s">
        <v>2056</v>
      </c>
      <c r="B21" s="701"/>
      <c r="C21" s="701"/>
      <c r="D21" s="701"/>
      <c r="E21" s="701"/>
      <c r="F21" s="701"/>
      <c r="G21" s="701"/>
      <c r="H21" s="701"/>
      <c r="I21" s="701"/>
      <c r="J21" s="701"/>
      <c r="K21" s="701"/>
      <c r="L21" s="701"/>
      <c r="M21" s="701"/>
      <c r="N21" s="701"/>
      <c r="O21" s="701"/>
      <c r="P21" s="701"/>
      <c r="Q21" s="701"/>
      <c r="R21" s="701"/>
      <c r="S21" s="702"/>
      <c r="T21" s="703" t="s">
        <v>1501</v>
      </c>
      <c r="U21" s="704"/>
      <c r="V21" s="705">
        <v>4087002</v>
      </c>
      <c r="W21" s="706"/>
      <c r="X21" s="706"/>
      <c r="Y21" s="706"/>
      <c r="Z21" s="707"/>
      <c r="AA21" s="708"/>
      <c r="AB21" s="709"/>
      <c r="AC21" s="709"/>
      <c r="AD21" s="709"/>
      <c r="AE21" s="710"/>
      <c r="AF21" s="708"/>
      <c r="AG21" s="709"/>
      <c r="AH21" s="709"/>
      <c r="AI21" s="709"/>
      <c r="AJ21" s="710"/>
    </row>
    <row r="22" spans="1:36" s="646" customFormat="1" ht="19.5" customHeight="1">
      <c r="A22" s="687" t="s">
        <v>2057</v>
      </c>
      <c r="B22" s="688"/>
      <c r="C22" s="688"/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9"/>
      <c r="T22" s="690" t="s">
        <v>1503</v>
      </c>
      <c r="U22" s="691"/>
      <c r="V22" s="692">
        <v>3000</v>
      </c>
      <c r="W22" s="693"/>
      <c r="X22" s="693"/>
      <c r="Y22" s="693"/>
      <c r="Z22" s="694"/>
      <c r="AA22" s="695"/>
      <c r="AB22" s="696"/>
      <c r="AC22" s="696"/>
      <c r="AD22" s="696"/>
      <c r="AE22" s="697"/>
      <c r="AF22" s="695"/>
      <c r="AG22" s="696"/>
      <c r="AH22" s="696"/>
      <c r="AI22" s="696"/>
      <c r="AJ22" s="697"/>
    </row>
    <row r="23" spans="1:36" s="718" customFormat="1" ht="26.25" customHeight="1">
      <c r="A23" s="687" t="s">
        <v>2058</v>
      </c>
      <c r="B23" s="688"/>
      <c r="C23" s="688"/>
      <c r="D23" s="688"/>
      <c r="E23" s="688"/>
      <c r="F23" s="688"/>
      <c r="G23" s="688"/>
      <c r="H23" s="688"/>
      <c r="I23" s="688"/>
      <c r="J23" s="688"/>
      <c r="K23" s="688"/>
      <c r="L23" s="688"/>
      <c r="M23" s="688"/>
      <c r="N23" s="688"/>
      <c r="O23" s="688"/>
      <c r="P23" s="688"/>
      <c r="Q23" s="688"/>
      <c r="R23" s="688"/>
      <c r="S23" s="689"/>
      <c r="T23" s="690" t="s">
        <v>1505</v>
      </c>
      <c r="U23" s="691"/>
      <c r="V23" s="712"/>
      <c r="W23" s="713"/>
      <c r="X23" s="713"/>
      <c r="Y23" s="713"/>
      <c r="Z23" s="714"/>
      <c r="AA23" s="715"/>
      <c r="AB23" s="716"/>
      <c r="AC23" s="716"/>
      <c r="AD23" s="716"/>
      <c r="AE23" s="717"/>
      <c r="AF23" s="715"/>
      <c r="AG23" s="716"/>
      <c r="AH23" s="716"/>
      <c r="AI23" s="716"/>
      <c r="AJ23" s="717"/>
    </row>
    <row r="24" spans="1:36" s="718" customFormat="1" ht="29.25" customHeight="1">
      <c r="A24" s="687" t="s">
        <v>2059</v>
      </c>
      <c r="B24" s="688"/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9"/>
      <c r="T24" s="690" t="s">
        <v>1507</v>
      </c>
      <c r="U24" s="691"/>
      <c r="V24" s="712"/>
      <c r="W24" s="713"/>
      <c r="X24" s="713"/>
      <c r="Y24" s="713"/>
      <c r="Z24" s="714"/>
      <c r="AA24" s="715"/>
      <c r="AB24" s="716"/>
      <c r="AC24" s="716"/>
      <c r="AD24" s="716"/>
      <c r="AE24" s="717"/>
      <c r="AF24" s="715"/>
      <c r="AG24" s="716"/>
      <c r="AH24" s="716"/>
      <c r="AI24" s="716"/>
      <c r="AJ24" s="717"/>
    </row>
    <row r="25" spans="1:36" s="718" customFormat="1" ht="29.25" customHeight="1">
      <c r="A25" s="687" t="s">
        <v>1055</v>
      </c>
      <c r="B25" s="688"/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688"/>
      <c r="S25" s="689"/>
      <c r="T25" s="690" t="s">
        <v>1509</v>
      </c>
      <c r="U25" s="691"/>
      <c r="V25" s="712"/>
      <c r="W25" s="713"/>
      <c r="X25" s="713"/>
      <c r="Y25" s="713"/>
      <c r="Z25" s="714"/>
      <c r="AA25" s="715"/>
      <c r="AB25" s="716"/>
      <c r="AC25" s="716"/>
      <c r="AD25" s="716"/>
      <c r="AE25" s="717"/>
      <c r="AF25" s="715"/>
      <c r="AG25" s="716"/>
      <c r="AH25" s="716"/>
      <c r="AI25" s="716"/>
      <c r="AJ25" s="717"/>
    </row>
    <row r="26" spans="1:36" ht="19.5" customHeight="1">
      <c r="A26" s="687" t="s">
        <v>1056</v>
      </c>
      <c r="B26" s="688"/>
      <c r="C26" s="688"/>
      <c r="D26" s="688"/>
      <c r="E26" s="688"/>
      <c r="F26" s="688"/>
      <c r="G26" s="688"/>
      <c r="H26" s="688"/>
      <c r="I26" s="688"/>
      <c r="J26" s="688"/>
      <c r="K26" s="688"/>
      <c r="L26" s="688"/>
      <c r="M26" s="688"/>
      <c r="N26" s="688"/>
      <c r="O26" s="688"/>
      <c r="P26" s="688"/>
      <c r="Q26" s="688"/>
      <c r="R26" s="688"/>
      <c r="S26" s="689"/>
      <c r="T26" s="690" t="s">
        <v>1511</v>
      </c>
      <c r="U26" s="691"/>
      <c r="V26" s="692"/>
      <c r="W26" s="693"/>
      <c r="X26" s="693"/>
      <c r="Y26" s="693"/>
      <c r="Z26" s="694"/>
      <c r="AA26" s="695"/>
      <c r="AB26" s="696"/>
      <c r="AC26" s="696"/>
      <c r="AD26" s="696"/>
      <c r="AE26" s="697"/>
      <c r="AF26" s="695"/>
      <c r="AG26" s="696"/>
      <c r="AH26" s="696"/>
      <c r="AI26" s="696"/>
      <c r="AJ26" s="697"/>
    </row>
    <row r="27" spans="1:36" s="646" customFormat="1" ht="19.5" customHeight="1">
      <c r="A27" s="687" t="s">
        <v>1057</v>
      </c>
      <c r="B27" s="688"/>
      <c r="C27" s="688"/>
      <c r="D27" s="688"/>
      <c r="E27" s="688"/>
      <c r="F27" s="688"/>
      <c r="G27" s="688"/>
      <c r="H27" s="688"/>
      <c r="I27" s="688"/>
      <c r="J27" s="688"/>
      <c r="K27" s="688"/>
      <c r="L27" s="688"/>
      <c r="M27" s="688"/>
      <c r="N27" s="688"/>
      <c r="O27" s="688"/>
      <c r="P27" s="688"/>
      <c r="Q27" s="688"/>
      <c r="R27" s="688"/>
      <c r="S27" s="689"/>
      <c r="T27" s="690" t="s">
        <v>1513</v>
      </c>
      <c r="U27" s="691"/>
      <c r="V27" s="692"/>
      <c r="W27" s="693"/>
      <c r="X27" s="693"/>
      <c r="Y27" s="693"/>
      <c r="Z27" s="694"/>
      <c r="AA27" s="695"/>
      <c r="AB27" s="696"/>
      <c r="AC27" s="696"/>
      <c r="AD27" s="696"/>
      <c r="AE27" s="697"/>
      <c r="AF27" s="695"/>
      <c r="AG27" s="696"/>
      <c r="AH27" s="696"/>
      <c r="AI27" s="696"/>
      <c r="AJ27" s="697"/>
    </row>
    <row r="28" spans="1:36" s="646" customFormat="1" ht="29.25" customHeight="1">
      <c r="A28" s="687" t="s">
        <v>1058</v>
      </c>
      <c r="B28" s="688"/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Q28" s="688"/>
      <c r="R28" s="688"/>
      <c r="S28" s="689"/>
      <c r="T28" s="690" t="s">
        <v>1515</v>
      </c>
      <c r="U28" s="691"/>
      <c r="V28" s="692">
        <v>95000</v>
      </c>
      <c r="W28" s="693"/>
      <c r="X28" s="693"/>
      <c r="Y28" s="693"/>
      <c r="Z28" s="694"/>
      <c r="AA28" s="695"/>
      <c r="AB28" s="696"/>
      <c r="AC28" s="696"/>
      <c r="AD28" s="696"/>
      <c r="AE28" s="697"/>
      <c r="AF28" s="695"/>
      <c r="AG28" s="696"/>
      <c r="AH28" s="696"/>
      <c r="AI28" s="696"/>
      <c r="AJ28" s="697"/>
    </row>
    <row r="29" spans="1:36" s="646" customFormat="1" ht="19.5" customHeight="1">
      <c r="A29" s="687" t="s">
        <v>1059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689"/>
      <c r="T29" s="690" t="s">
        <v>1517</v>
      </c>
      <c r="U29" s="691"/>
      <c r="V29" s="692"/>
      <c r="W29" s="693"/>
      <c r="X29" s="693"/>
      <c r="Y29" s="693"/>
      <c r="Z29" s="694"/>
      <c r="AA29" s="695"/>
      <c r="AB29" s="696"/>
      <c r="AC29" s="696"/>
      <c r="AD29" s="696"/>
      <c r="AE29" s="697"/>
      <c r="AF29" s="695"/>
      <c r="AG29" s="696"/>
      <c r="AH29" s="696"/>
      <c r="AI29" s="696"/>
      <c r="AJ29" s="697"/>
    </row>
    <row r="30" spans="1:36" s="646" customFormat="1" ht="27.75" customHeight="1">
      <c r="A30" s="687" t="s">
        <v>1060</v>
      </c>
      <c r="B30" s="688"/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9"/>
      <c r="T30" s="690" t="s">
        <v>1519</v>
      </c>
      <c r="U30" s="691"/>
      <c r="V30" s="692"/>
      <c r="W30" s="693"/>
      <c r="X30" s="693"/>
      <c r="Y30" s="693"/>
      <c r="Z30" s="694"/>
      <c r="AA30" s="695"/>
      <c r="AB30" s="696"/>
      <c r="AC30" s="696"/>
      <c r="AD30" s="696"/>
      <c r="AE30" s="697"/>
      <c r="AF30" s="695"/>
      <c r="AG30" s="696"/>
      <c r="AH30" s="696"/>
      <c r="AI30" s="696"/>
      <c r="AJ30" s="697"/>
    </row>
    <row r="31" spans="1:36" s="719" customFormat="1" ht="19.5" customHeight="1">
      <c r="A31" s="700" t="s">
        <v>1061</v>
      </c>
      <c r="B31" s="701"/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2"/>
      <c r="T31" s="703" t="s">
        <v>1521</v>
      </c>
      <c r="U31" s="704"/>
      <c r="V31" s="705">
        <f>SUM(V22:Z30)</f>
        <v>98000</v>
      </c>
      <c r="W31" s="706"/>
      <c r="X31" s="706"/>
      <c r="Y31" s="706"/>
      <c r="Z31" s="707"/>
      <c r="AA31" s="708"/>
      <c r="AB31" s="709"/>
      <c r="AC31" s="709"/>
      <c r="AD31" s="709"/>
      <c r="AE31" s="710"/>
      <c r="AF31" s="708"/>
      <c r="AG31" s="709"/>
      <c r="AH31" s="709"/>
      <c r="AI31" s="709"/>
      <c r="AJ31" s="710"/>
    </row>
    <row r="32" spans="1:36" s="646" customFormat="1" ht="25.5" customHeight="1">
      <c r="A32" s="687" t="s">
        <v>1062</v>
      </c>
      <c r="B32" s="688"/>
      <c r="C32" s="688"/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8"/>
      <c r="S32" s="689"/>
      <c r="T32" s="690" t="s">
        <v>1581</v>
      </c>
      <c r="U32" s="691"/>
      <c r="V32" s="692"/>
      <c r="W32" s="693"/>
      <c r="X32" s="693"/>
      <c r="Y32" s="693"/>
      <c r="Z32" s="694"/>
      <c r="AA32" s="695"/>
      <c r="AB32" s="696"/>
      <c r="AC32" s="696"/>
      <c r="AD32" s="696"/>
      <c r="AE32" s="697"/>
      <c r="AF32" s="695"/>
      <c r="AG32" s="696"/>
      <c r="AH32" s="696"/>
      <c r="AI32" s="696"/>
      <c r="AJ32" s="697"/>
    </row>
    <row r="33" spans="1:36" s="719" customFormat="1" ht="19.5" customHeight="1">
      <c r="A33" s="700" t="s">
        <v>1063</v>
      </c>
      <c r="B33" s="701"/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2"/>
      <c r="T33" s="703" t="s">
        <v>1583</v>
      </c>
      <c r="U33" s="704"/>
      <c r="V33" s="705">
        <f>SUM(V31:Z32)</f>
        <v>98000</v>
      </c>
      <c r="W33" s="706"/>
      <c r="X33" s="706"/>
      <c r="Y33" s="706"/>
      <c r="Z33" s="707"/>
      <c r="AA33" s="708"/>
      <c r="AB33" s="709"/>
      <c r="AC33" s="709"/>
      <c r="AD33" s="709"/>
      <c r="AE33" s="710"/>
      <c r="AF33" s="708"/>
      <c r="AG33" s="709"/>
      <c r="AH33" s="709"/>
      <c r="AI33" s="709"/>
      <c r="AJ33" s="710"/>
    </row>
    <row r="34" spans="1:36" s="646" customFormat="1" ht="19.5" customHeight="1">
      <c r="A34" s="687" t="s">
        <v>1064</v>
      </c>
      <c r="B34" s="688"/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9"/>
      <c r="T34" s="690" t="s">
        <v>1585</v>
      </c>
      <c r="U34" s="691"/>
      <c r="V34" s="692">
        <v>19785</v>
      </c>
      <c r="W34" s="693"/>
      <c r="X34" s="693"/>
      <c r="Y34" s="693"/>
      <c r="Z34" s="694"/>
      <c r="AA34" s="695"/>
      <c r="AB34" s="696"/>
      <c r="AC34" s="696"/>
      <c r="AD34" s="696"/>
      <c r="AE34" s="697"/>
      <c r="AF34" s="695"/>
      <c r="AG34" s="696"/>
      <c r="AH34" s="696"/>
      <c r="AI34" s="696"/>
      <c r="AJ34" s="697"/>
    </row>
    <row r="35" spans="1:36" s="718" customFormat="1" ht="27" customHeight="1">
      <c r="A35" s="687" t="s">
        <v>1065</v>
      </c>
      <c r="B35" s="688"/>
      <c r="C35" s="688"/>
      <c r="D35" s="688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9"/>
      <c r="T35" s="690" t="s">
        <v>1587</v>
      </c>
      <c r="U35" s="691"/>
      <c r="V35" s="712"/>
      <c r="W35" s="713"/>
      <c r="X35" s="713"/>
      <c r="Y35" s="713"/>
      <c r="Z35" s="714"/>
      <c r="AA35" s="715"/>
      <c r="AB35" s="716"/>
      <c r="AC35" s="716"/>
      <c r="AD35" s="716"/>
      <c r="AE35" s="717"/>
      <c r="AF35" s="715"/>
      <c r="AG35" s="716"/>
      <c r="AH35" s="716"/>
      <c r="AI35" s="716"/>
      <c r="AJ35" s="717"/>
    </row>
    <row r="36" spans="1:36" s="718" customFormat="1" ht="27.75" customHeight="1">
      <c r="A36" s="687" t="s">
        <v>1066</v>
      </c>
      <c r="B36" s="688"/>
      <c r="C36" s="688"/>
      <c r="D36" s="688"/>
      <c r="E36" s="688"/>
      <c r="F36" s="688"/>
      <c r="G36" s="688"/>
      <c r="H36" s="688"/>
      <c r="I36" s="688"/>
      <c r="J36" s="688"/>
      <c r="K36" s="688"/>
      <c r="L36" s="688"/>
      <c r="M36" s="688"/>
      <c r="N36" s="688"/>
      <c r="O36" s="688"/>
      <c r="P36" s="688"/>
      <c r="Q36" s="688"/>
      <c r="R36" s="688"/>
      <c r="S36" s="689"/>
      <c r="T36" s="690" t="s">
        <v>1589</v>
      </c>
      <c r="U36" s="691"/>
      <c r="V36" s="712"/>
      <c r="W36" s="713"/>
      <c r="X36" s="713"/>
      <c r="Y36" s="713"/>
      <c r="Z36" s="714"/>
      <c r="AA36" s="715"/>
      <c r="AB36" s="716"/>
      <c r="AC36" s="716"/>
      <c r="AD36" s="716"/>
      <c r="AE36" s="717"/>
      <c r="AF36" s="715"/>
      <c r="AG36" s="716"/>
      <c r="AH36" s="716"/>
      <c r="AI36" s="716"/>
      <c r="AJ36" s="717"/>
    </row>
    <row r="37" spans="1:36" s="718" customFormat="1" ht="27.75" customHeight="1">
      <c r="A37" s="687" t="s">
        <v>1067</v>
      </c>
      <c r="B37" s="688"/>
      <c r="C37" s="688"/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9"/>
      <c r="T37" s="690" t="s">
        <v>1591</v>
      </c>
      <c r="U37" s="691"/>
      <c r="V37" s="712"/>
      <c r="W37" s="713"/>
      <c r="X37" s="713"/>
      <c r="Y37" s="713"/>
      <c r="Z37" s="714"/>
      <c r="AA37" s="715"/>
      <c r="AB37" s="716"/>
      <c r="AC37" s="716"/>
      <c r="AD37" s="716"/>
      <c r="AE37" s="717"/>
      <c r="AF37" s="715"/>
      <c r="AG37" s="716"/>
      <c r="AH37" s="716"/>
      <c r="AI37" s="716"/>
      <c r="AJ37" s="717"/>
    </row>
    <row r="38" spans="1:36" s="646" customFormat="1" ht="19.5" customHeight="1">
      <c r="A38" s="687" t="s">
        <v>1068</v>
      </c>
      <c r="B38" s="688"/>
      <c r="C38" s="688"/>
      <c r="D38" s="688"/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9"/>
      <c r="T38" s="690" t="s">
        <v>1594</v>
      </c>
      <c r="U38" s="691"/>
      <c r="V38" s="692"/>
      <c r="W38" s="693"/>
      <c r="X38" s="693"/>
      <c r="Y38" s="693"/>
      <c r="Z38" s="694"/>
      <c r="AA38" s="695"/>
      <c r="AB38" s="696"/>
      <c r="AC38" s="696"/>
      <c r="AD38" s="696"/>
      <c r="AE38" s="697"/>
      <c r="AF38" s="695"/>
      <c r="AG38" s="696"/>
      <c r="AH38" s="696"/>
      <c r="AI38" s="696"/>
      <c r="AJ38" s="697"/>
    </row>
    <row r="39" spans="1:36" ht="19.5" customHeight="1">
      <c r="A39" s="687" t="s">
        <v>1069</v>
      </c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O39" s="688"/>
      <c r="P39" s="688"/>
      <c r="Q39" s="688"/>
      <c r="R39" s="688"/>
      <c r="S39" s="689"/>
      <c r="T39" s="690" t="s">
        <v>1596</v>
      </c>
      <c r="U39" s="691"/>
      <c r="V39" s="692"/>
      <c r="W39" s="693"/>
      <c r="X39" s="693"/>
      <c r="Y39" s="693"/>
      <c r="Z39" s="694"/>
      <c r="AA39" s="695"/>
      <c r="AB39" s="696"/>
      <c r="AC39" s="696"/>
      <c r="AD39" s="696"/>
      <c r="AE39" s="697"/>
      <c r="AF39" s="695"/>
      <c r="AG39" s="696"/>
      <c r="AH39" s="696"/>
      <c r="AI39" s="696"/>
      <c r="AJ39" s="697"/>
    </row>
    <row r="40" spans="1:36" ht="24.75" customHeight="1">
      <c r="A40" s="687" t="s">
        <v>1070</v>
      </c>
      <c r="B40" s="688"/>
      <c r="C40" s="688"/>
      <c r="D40" s="688"/>
      <c r="E40" s="688"/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688"/>
      <c r="Q40" s="688"/>
      <c r="R40" s="688"/>
      <c r="S40" s="689"/>
      <c r="T40" s="690" t="s">
        <v>1598</v>
      </c>
      <c r="U40" s="691"/>
      <c r="V40" s="692"/>
      <c r="W40" s="693"/>
      <c r="X40" s="693"/>
      <c r="Y40" s="693"/>
      <c r="Z40" s="694"/>
      <c r="AA40" s="695"/>
      <c r="AB40" s="696"/>
      <c r="AC40" s="696"/>
      <c r="AD40" s="696"/>
      <c r="AE40" s="697"/>
      <c r="AF40" s="695"/>
      <c r="AG40" s="696"/>
      <c r="AH40" s="696"/>
      <c r="AI40" s="696"/>
      <c r="AJ40" s="697"/>
    </row>
    <row r="41" spans="1:36" ht="19.5" customHeight="1">
      <c r="A41" s="687" t="s">
        <v>1071</v>
      </c>
      <c r="B41" s="688"/>
      <c r="C41" s="688"/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9"/>
      <c r="T41" s="690" t="s">
        <v>1600</v>
      </c>
      <c r="U41" s="691"/>
      <c r="V41" s="692"/>
      <c r="W41" s="693"/>
      <c r="X41" s="693"/>
      <c r="Y41" s="693"/>
      <c r="Z41" s="694"/>
      <c r="AA41" s="695"/>
      <c r="AB41" s="696"/>
      <c r="AC41" s="696"/>
      <c r="AD41" s="696"/>
      <c r="AE41" s="697"/>
      <c r="AF41" s="695"/>
      <c r="AG41" s="696"/>
      <c r="AH41" s="696"/>
      <c r="AI41" s="696"/>
      <c r="AJ41" s="697"/>
    </row>
    <row r="42" spans="1:36" ht="26.25" customHeight="1">
      <c r="A42" s="687" t="s">
        <v>1072</v>
      </c>
      <c r="B42" s="688"/>
      <c r="C42" s="688"/>
      <c r="D42" s="688"/>
      <c r="E42" s="688"/>
      <c r="F42" s="688"/>
      <c r="G42" s="688"/>
      <c r="H42" s="688"/>
      <c r="I42" s="688"/>
      <c r="J42" s="688"/>
      <c r="K42" s="688"/>
      <c r="L42" s="688"/>
      <c r="M42" s="688"/>
      <c r="N42" s="688"/>
      <c r="O42" s="688"/>
      <c r="P42" s="688"/>
      <c r="Q42" s="688"/>
      <c r="R42" s="688"/>
      <c r="S42" s="689"/>
      <c r="T42" s="690" t="s">
        <v>1602</v>
      </c>
      <c r="U42" s="691"/>
      <c r="V42" s="692"/>
      <c r="W42" s="693"/>
      <c r="X42" s="693"/>
      <c r="Y42" s="693"/>
      <c r="Z42" s="694"/>
      <c r="AA42" s="695"/>
      <c r="AB42" s="696"/>
      <c r="AC42" s="696"/>
      <c r="AD42" s="696"/>
      <c r="AE42" s="697"/>
      <c r="AF42" s="695"/>
      <c r="AG42" s="696"/>
      <c r="AH42" s="696"/>
      <c r="AI42" s="696"/>
      <c r="AJ42" s="697"/>
    </row>
    <row r="43" spans="1:36" s="711" customFormat="1" ht="17.25" customHeight="1">
      <c r="A43" s="700" t="s">
        <v>1073</v>
      </c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2"/>
      <c r="T43" s="703" t="s">
        <v>1604</v>
      </c>
      <c r="U43" s="704"/>
      <c r="V43" s="705">
        <f>SUM(V34:Z42)</f>
        <v>19785</v>
      </c>
      <c r="W43" s="706"/>
      <c r="X43" s="706"/>
      <c r="Y43" s="706"/>
      <c r="Z43" s="707"/>
      <c r="AA43" s="708"/>
      <c r="AB43" s="709"/>
      <c r="AC43" s="709"/>
      <c r="AD43" s="709"/>
      <c r="AE43" s="710"/>
      <c r="AF43" s="708"/>
      <c r="AG43" s="709"/>
      <c r="AH43" s="709"/>
      <c r="AI43" s="709"/>
      <c r="AJ43" s="710"/>
    </row>
    <row r="44" spans="1:36" ht="19.5" customHeight="1">
      <c r="A44" s="687" t="s">
        <v>1074</v>
      </c>
      <c r="B44" s="688"/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  <c r="Q44" s="688"/>
      <c r="R44" s="688"/>
      <c r="S44" s="689"/>
      <c r="T44" s="690" t="s">
        <v>1606</v>
      </c>
      <c r="U44" s="691"/>
      <c r="V44" s="692"/>
      <c r="W44" s="693"/>
      <c r="X44" s="693"/>
      <c r="Y44" s="693"/>
      <c r="Z44" s="694"/>
      <c r="AA44" s="695"/>
      <c r="AB44" s="696"/>
      <c r="AC44" s="696"/>
      <c r="AD44" s="696"/>
      <c r="AE44" s="697"/>
      <c r="AF44" s="695"/>
      <c r="AG44" s="696"/>
      <c r="AH44" s="696"/>
      <c r="AI44" s="696"/>
      <c r="AJ44" s="697"/>
    </row>
    <row r="45" spans="1:36" ht="26.25" customHeight="1">
      <c r="A45" s="687" t="s">
        <v>1075</v>
      </c>
      <c r="B45" s="688"/>
      <c r="C45" s="688"/>
      <c r="D45" s="688"/>
      <c r="E45" s="688"/>
      <c r="F45" s="688"/>
      <c r="G45" s="688"/>
      <c r="H45" s="688"/>
      <c r="I45" s="688"/>
      <c r="J45" s="688"/>
      <c r="K45" s="688"/>
      <c r="L45" s="688"/>
      <c r="M45" s="688"/>
      <c r="N45" s="688"/>
      <c r="O45" s="688"/>
      <c r="P45" s="688"/>
      <c r="Q45" s="688"/>
      <c r="R45" s="688"/>
      <c r="S45" s="689"/>
      <c r="T45" s="690" t="s">
        <v>1608</v>
      </c>
      <c r="U45" s="691"/>
      <c r="V45" s="692"/>
      <c r="W45" s="693"/>
      <c r="X45" s="693"/>
      <c r="Y45" s="693"/>
      <c r="Z45" s="694"/>
      <c r="AA45" s="695"/>
      <c r="AB45" s="696"/>
      <c r="AC45" s="696"/>
      <c r="AD45" s="696"/>
      <c r="AE45" s="697"/>
      <c r="AF45" s="695"/>
      <c r="AG45" s="696"/>
      <c r="AH45" s="696"/>
      <c r="AI45" s="696"/>
      <c r="AJ45" s="697"/>
    </row>
    <row r="46" spans="1:36" ht="29.25" customHeight="1">
      <c r="A46" s="687" t="s">
        <v>1076</v>
      </c>
      <c r="B46" s="688"/>
      <c r="C46" s="688"/>
      <c r="D46" s="688"/>
      <c r="E46" s="688"/>
      <c r="F46" s="688"/>
      <c r="G46" s="688"/>
      <c r="H46" s="688"/>
      <c r="I46" s="688"/>
      <c r="J46" s="688"/>
      <c r="K46" s="688"/>
      <c r="L46" s="688"/>
      <c r="M46" s="688"/>
      <c r="N46" s="688"/>
      <c r="O46" s="688"/>
      <c r="P46" s="688"/>
      <c r="Q46" s="688"/>
      <c r="R46" s="688"/>
      <c r="S46" s="689"/>
      <c r="T46" s="690" t="s">
        <v>1610</v>
      </c>
      <c r="U46" s="691"/>
      <c r="V46" s="692"/>
      <c r="W46" s="693"/>
      <c r="X46" s="693"/>
      <c r="Y46" s="693"/>
      <c r="Z46" s="694"/>
      <c r="AA46" s="695"/>
      <c r="AB46" s="696"/>
      <c r="AC46" s="696"/>
      <c r="AD46" s="696"/>
      <c r="AE46" s="697"/>
      <c r="AF46" s="695"/>
      <c r="AG46" s="696"/>
      <c r="AH46" s="696"/>
      <c r="AI46" s="696"/>
      <c r="AJ46" s="697"/>
    </row>
    <row r="47" spans="1:36" ht="29.25" customHeight="1">
      <c r="A47" s="687" t="s">
        <v>1077</v>
      </c>
      <c r="B47" s="688"/>
      <c r="C47" s="688"/>
      <c r="D47" s="688"/>
      <c r="E47" s="688"/>
      <c r="F47" s="688"/>
      <c r="G47" s="688"/>
      <c r="H47" s="688"/>
      <c r="I47" s="688"/>
      <c r="J47" s="688"/>
      <c r="K47" s="688"/>
      <c r="L47" s="688"/>
      <c r="M47" s="688"/>
      <c r="N47" s="688"/>
      <c r="O47" s="688"/>
      <c r="P47" s="688"/>
      <c r="Q47" s="688"/>
      <c r="R47" s="688"/>
      <c r="S47" s="689"/>
      <c r="T47" s="690" t="s">
        <v>1612</v>
      </c>
      <c r="U47" s="691"/>
      <c r="V47" s="692"/>
      <c r="W47" s="693"/>
      <c r="X47" s="693"/>
      <c r="Y47" s="693"/>
      <c r="Z47" s="694"/>
      <c r="AA47" s="695"/>
      <c r="AB47" s="696"/>
      <c r="AC47" s="696"/>
      <c r="AD47" s="696"/>
      <c r="AE47" s="697"/>
      <c r="AF47" s="695"/>
      <c r="AG47" s="696"/>
      <c r="AH47" s="696"/>
      <c r="AI47" s="696"/>
      <c r="AJ47" s="697"/>
    </row>
    <row r="48" spans="1:36" ht="19.5" customHeight="1">
      <c r="A48" s="687" t="s">
        <v>1078</v>
      </c>
      <c r="B48" s="688"/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9"/>
      <c r="T48" s="690" t="s">
        <v>1614</v>
      </c>
      <c r="U48" s="691"/>
      <c r="V48" s="692"/>
      <c r="W48" s="693"/>
      <c r="X48" s="693"/>
      <c r="Y48" s="693"/>
      <c r="Z48" s="694"/>
      <c r="AA48" s="695"/>
      <c r="AB48" s="696"/>
      <c r="AC48" s="696"/>
      <c r="AD48" s="696"/>
      <c r="AE48" s="697"/>
      <c r="AF48" s="695"/>
      <c r="AG48" s="696"/>
      <c r="AH48" s="696"/>
      <c r="AI48" s="696"/>
      <c r="AJ48" s="697"/>
    </row>
    <row r="49" spans="1:36" ht="19.5" customHeight="1">
      <c r="A49" s="687" t="s">
        <v>1079</v>
      </c>
      <c r="B49" s="688"/>
      <c r="C49" s="688"/>
      <c r="D49" s="688"/>
      <c r="E49" s="688"/>
      <c r="F49" s="688"/>
      <c r="G49" s="688"/>
      <c r="H49" s="688"/>
      <c r="I49" s="688"/>
      <c r="J49" s="688"/>
      <c r="K49" s="688"/>
      <c r="L49" s="688"/>
      <c r="M49" s="688"/>
      <c r="N49" s="688"/>
      <c r="O49" s="688"/>
      <c r="P49" s="688"/>
      <c r="Q49" s="688"/>
      <c r="R49" s="688"/>
      <c r="S49" s="689"/>
      <c r="T49" s="690" t="s">
        <v>1616</v>
      </c>
      <c r="U49" s="691"/>
      <c r="V49" s="692"/>
      <c r="W49" s="693"/>
      <c r="X49" s="693"/>
      <c r="Y49" s="693"/>
      <c r="Z49" s="694"/>
      <c r="AA49" s="695"/>
      <c r="AB49" s="696"/>
      <c r="AC49" s="696"/>
      <c r="AD49" s="696"/>
      <c r="AE49" s="697"/>
      <c r="AF49" s="695"/>
      <c r="AG49" s="696"/>
      <c r="AH49" s="696"/>
      <c r="AI49" s="696"/>
      <c r="AJ49" s="697"/>
    </row>
    <row r="50" spans="1:36" ht="26.25" customHeight="1">
      <c r="A50" s="687" t="s">
        <v>1080</v>
      </c>
      <c r="B50" s="688"/>
      <c r="C50" s="688"/>
      <c r="D50" s="688"/>
      <c r="E50" s="688"/>
      <c r="F50" s="688"/>
      <c r="G50" s="688"/>
      <c r="H50" s="688"/>
      <c r="I50" s="688"/>
      <c r="J50" s="688"/>
      <c r="K50" s="688"/>
      <c r="L50" s="688"/>
      <c r="M50" s="688"/>
      <c r="N50" s="688"/>
      <c r="O50" s="688"/>
      <c r="P50" s="688"/>
      <c r="Q50" s="688"/>
      <c r="R50" s="688"/>
      <c r="S50" s="689"/>
      <c r="T50" s="690" t="s">
        <v>1618</v>
      </c>
      <c r="U50" s="691"/>
      <c r="V50" s="692"/>
      <c r="W50" s="693"/>
      <c r="X50" s="693"/>
      <c r="Y50" s="693"/>
      <c r="Z50" s="694"/>
      <c r="AA50" s="695"/>
      <c r="AB50" s="696"/>
      <c r="AC50" s="696"/>
      <c r="AD50" s="696"/>
      <c r="AE50" s="697"/>
      <c r="AF50" s="695"/>
      <c r="AG50" s="696"/>
      <c r="AH50" s="696"/>
      <c r="AI50" s="696"/>
      <c r="AJ50" s="697"/>
    </row>
    <row r="51" spans="1:36" ht="16.5" customHeight="1">
      <c r="A51" s="687" t="s">
        <v>1081</v>
      </c>
      <c r="B51" s="688"/>
      <c r="C51" s="688"/>
      <c r="D51" s="688"/>
      <c r="E51" s="688"/>
      <c r="F51" s="688"/>
      <c r="G51" s="688"/>
      <c r="H51" s="688"/>
      <c r="I51" s="688"/>
      <c r="J51" s="688"/>
      <c r="K51" s="688"/>
      <c r="L51" s="688"/>
      <c r="M51" s="688"/>
      <c r="N51" s="688"/>
      <c r="O51" s="688"/>
      <c r="P51" s="688"/>
      <c r="Q51" s="688"/>
      <c r="R51" s="688"/>
      <c r="S51" s="689"/>
      <c r="T51" s="690" t="s">
        <v>1620</v>
      </c>
      <c r="U51" s="691"/>
      <c r="V51" s="692"/>
      <c r="W51" s="693"/>
      <c r="X51" s="693"/>
      <c r="Y51" s="693"/>
      <c r="Z51" s="694"/>
      <c r="AA51" s="695"/>
      <c r="AB51" s="696"/>
      <c r="AC51" s="696"/>
      <c r="AD51" s="696"/>
      <c r="AE51" s="697"/>
      <c r="AF51" s="695"/>
      <c r="AG51" s="696"/>
      <c r="AH51" s="696"/>
      <c r="AI51" s="696"/>
      <c r="AJ51" s="697"/>
    </row>
    <row r="52" spans="1:36" ht="16.5" customHeight="1">
      <c r="A52" s="687" t="s">
        <v>1082</v>
      </c>
      <c r="B52" s="688"/>
      <c r="C52" s="688"/>
      <c r="D52" s="688"/>
      <c r="E52" s="688"/>
      <c r="F52" s="688"/>
      <c r="G52" s="688"/>
      <c r="H52" s="688"/>
      <c r="I52" s="688"/>
      <c r="J52" s="688"/>
      <c r="K52" s="688"/>
      <c r="L52" s="688"/>
      <c r="M52" s="688"/>
      <c r="N52" s="688"/>
      <c r="O52" s="688"/>
      <c r="P52" s="688"/>
      <c r="Q52" s="688"/>
      <c r="R52" s="688"/>
      <c r="S52" s="689"/>
      <c r="T52" s="690" t="s">
        <v>1622</v>
      </c>
      <c r="U52" s="691"/>
      <c r="V52" s="692"/>
      <c r="W52" s="693"/>
      <c r="X52" s="693"/>
      <c r="Y52" s="693"/>
      <c r="Z52" s="694"/>
      <c r="AA52" s="695"/>
      <c r="AB52" s="696"/>
      <c r="AC52" s="696"/>
      <c r="AD52" s="696"/>
      <c r="AE52" s="697"/>
      <c r="AF52" s="695"/>
      <c r="AG52" s="696"/>
      <c r="AH52" s="696"/>
      <c r="AI52" s="696"/>
      <c r="AJ52" s="697"/>
    </row>
    <row r="53" spans="1:36" s="711" customFormat="1" ht="16.5" customHeight="1">
      <c r="A53" s="700" t="s">
        <v>1083</v>
      </c>
      <c r="B53" s="701"/>
      <c r="C53" s="701"/>
      <c r="D53" s="701"/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2"/>
      <c r="T53" s="703" t="s">
        <v>1624</v>
      </c>
      <c r="U53" s="704"/>
      <c r="V53" s="705">
        <f>SUM(V44:Z52)</f>
        <v>0</v>
      </c>
      <c r="W53" s="706"/>
      <c r="X53" s="706"/>
      <c r="Y53" s="706"/>
      <c r="Z53" s="707"/>
      <c r="AA53" s="708"/>
      <c r="AB53" s="709"/>
      <c r="AC53" s="709"/>
      <c r="AD53" s="709"/>
      <c r="AE53" s="710"/>
      <c r="AF53" s="708"/>
      <c r="AG53" s="709"/>
      <c r="AH53" s="709"/>
      <c r="AI53" s="709"/>
      <c r="AJ53" s="710"/>
    </row>
    <row r="54" spans="1:36" s="711" customFormat="1" ht="19.5" customHeight="1">
      <c r="A54" s="700" t="s">
        <v>1084</v>
      </c>
      <c r="B54" s="701"/>
      <c r="C54" s="701"/>
      <c r="D54" s="701"/>
      <c r="E54" s="701"/>
      <c r="F54" s="701"/>
      <c r="G54" s="701"/>
      <c r="H54" s="701"/>
      <c r="I54" s="701"/>
      <c r="J54" s="701"/>
      <c r="K54" s="701"/>
      <c r="L54" s="701"/>
      <c r="M54" s="701"/>
      <c r="N54" s="701"/>
      <c r="O54" s="701"/>
      <c r="P54" s="701"/>
      <c r="Q54" s="701"/>
      <c r="R54" s="701"/>
      <c r="S54" s="702"/>
      <c r="T54" s="703" t="s">
        <v>1626</v>
      </c>
      <c r="U54" s="704"/>
      <c r="V54" s="705">
        <f>SUM(V43+V53)</f>
        <v>19785</v>
      </c>
      <c r="W54" s="706"/>
      <c r="X54" s="706"/>
      <c r="Y54" s="706"/>
      <c r="Z54" s="707"/>
      <c r="AA54" s="708"/>
      <c r="AB54" s="709"/>
      <c r="AC54" s="709"/>
      <c r="AD54" s="709"/>
      <c r="AE54" s="710"/>
      <c r="AF54" s="708"/>
      <c r="AG54" s="709"/>
      <c r="AH54" s="709"/>
      <c r="AI54" s="709"/>
      <c r="AJ54" s="710"/>
    </row>
    <row r="55" spans="1:36" ht="30" customHeight="1">
      <c r="A55" s="687" t="s">
        <v>1085</v>
      </c>
      <c r="B55" s="688"/>
      <c r="C55" s="688"/>
      <c r="D55" s="688"/>
      <c r="E55" s="688"/>
      <c r="F55" s="688"/>
      <c r="G55" s="688"/>
      <c r="H55" s="688"/>
      <c r="I55" s="688"/>
      <c r="J55" s="688"/>
      <c r="K55" s="688"/>
      <c r="L55" s="688"/>
      <c r="M55" s="688"/>
      <c r="N55" s="688"/>
      <c r="O55" s="688"/>
      <c r="P55" s="688"/>
      <c r="Q55" s="688"/>
      <c r="R55" s="688"/>
      <c r="S55" s="689"/>
      <c r="T55" s="690" t="s">
        <v>1628</v>
      </c>
      <c r="U55" s="691"/>
      <c r="V55" s="692"/>
      <c r="W55" s="693"/>
      <c r="X55" s="693"/>
      <c r="Y55" s="693"/>
      <c r="Z55" s="694"/>
      <c r="AA55" s="695"/>
      <c r="AB55" s="696"/>
      <c r="AC55" s="696"/>
      <c r="AD55" s="696"/>
      <c r="AE55" s="697"/>
      <c r="AF55" s="695"/>
      <c r="AG55" s="696"/>
      <c r="AH55" s="696"/>
      <c r="AI55" s="696"/>
      <c r="AJ55" s="697"/>
    </row>
    <row r="56" spans="1:36" s="711" customFormat="1" ht="19.5" customHeight="1">
      <c r="A56" s="700" t="s">
        <v>1086</v>
      </c>
      <c r="B56" s="701"/>
      <c r="C56" s="701"/>
      <c r="D56" s="701"/>
      <c r="E56" s="701"/>
      <c r="F56" s="701"/>
      <c r="G56" s="701"/>
      <c r="H56" s="701"/>
      <c r="I56" s="701"/>
      <c r="J56" s="701"/>
      <c r="K56" s="701"/>
      <c r="L56" s="701"/>
      <c r="M56" s="701"/>
      <c r="N56" s="701"/>
      <c r="O56" s="701"/>
      <c r="P56" s="701"/>
      <c r="Q56" s="701"/>
      <c r="R56" s="701"/>
      <c r="S56" s="702"/>
      <c r="T56" s="703" t="s">
        <v>1630</v>
      </c>
      <c r="U56" s="704"/>
      <c r="V56" s="705">
        <f>SUM(V54:Z55)</f>
        <v>19785</v>
      </c>
      <c r="W56" s="706"/>
      <c r="X56" s="706"/>
      <c r="Y56" s="706"/>
      <c r="Z56" s="707"/>
      <c r="AA56" s="708"/>
      <c r="AB56" s="709"/>
      <c r="AC56" s="709"/>
      <c r="AD56" s="709"/>
      <c r="AE56" s="710"/>
      <c r="AF56" s="708"/>
      <c r="AG56" s="709"/>
      <c r="AH56" s="709"/>
      <c r="AI56" s="709"/>
      <c r="AJ56" s="710"/>
    </row>
    <row r="57" spans="1:36" s="711" customFormat="1" ht="19.5" customHeight="1">
      <c r="A57" s="700" t="s">
        <v>1087</v>
      </c>
      <c r="B57" s="701"/>
      <c r="C57" s="701"/>
      <c r="D57" s="701"/>
      <c r="E57" s="701"/>
      <c r="F57" s="701"/>
      <c r="G57" s="701"/>
      <c r="H57" s="701"/>
      <c r="I57" s="701"/>
      <c r="J57" s="701"/>
      <c r="K57" s="701"/>
      <c r="L57" s="701"/>
      <c r="M57" s="701"/>
      <c r="N57" s="701"/>
      <c r="O57" s="701"/>
      <c r="P57" s="701"/>
      <c r="Q57" s="701"/>
      <c r="R57" s="701"/>
      <c r="S57" s="702"/>
      <c r="T57" s="703" t="s">
        <v>1632</v>
      </c>
      <c r="U57" s="704"/>
      <c r="V57" s="705">
        <f>SUM(V33+V56)</f>
        <v>117785</v>
      </c>
      <c r="W57" s="706"/>
      <c r="X57" s="706"/>
      <c r="Y57" s="706"/>
      <c r="Z57" s="707"/>
      <c r="AA57" s="708"/>
      <c r="AB57" s="709"/>
      <c r="AC57" s="709"/>
      <c r="AD57" s="709"/>
      <c r="AE57" s="710"/>
      <c r="AF57" s="708"/>
      <c r="AG57" s="709"/>
      <c r="AH57" s="709"/>
      <c r="AI57" s="709"/>
      <c r="AJ57" s="710"/>
    </row>
    <row r="58" spans="1:36" ht="19.5" customHeight="1">
      <c r="A58" s="687" t="s">
        <v>1088</v>
      </c>
      <c r="B58" s="688"/>
      <c r="C58" s="688"/>
      <c r="D58" s="688"/>
      <c r="E58" s="688"/>
      <c r="F58" s="688"/>
      <c r="G58" s="688"/>
      <c r="H58" s="688"/>
      <c r="I58" s="688"/>
      <c r="J58" s="688"/>
      <c r="K58" s="688"/>
      <c r="L58" s="688"/>
      <c r="M58" s="688"/>
      <c r="N58" s="688"/>
      <c r="O58" s="688"/>
      <c r="P58" s="688"/>
      <c r="Q58" s="688"/>
      <c r="R58" s="688"/>
      <c r="S58" s="689"/>
      <c r="T58" s="690" t="s">
        <v>1634</v>
      </c>
      <c r="U58" s="691"/>
      <c r="V58" s="692"/>
      <c r="W58" s="693"/>
      <c r="X58" s="693"/>
      <c r="Y58" s="693"/>
      <c r="Z58" s="694"/>
      <c r="AA58" s="695"/>
      <c r="AB58" s="696"/>
      <c r="AC58" s="696"/>
      <c r="AD58" s="696"/>
      <c r="AE58" s="697"/>
      <c r="AF58" s="695"/>
      <c r="AG58" s="696"/>
      <c r="AH58" s="696"/>
      <c r="AI58" s="696"/>
      <c r="AJ58" s="697"/>
    </row>
    <row r="59" spans="1:36" ht="19.5" customHeight="1">
      <c r="A59" s="687" t="s">
        <v>1089</v>
      </c>
      <c r="B59" s="688"/>
      <c r="C59" s="688"/>
      <c r="D59" s="688"/>
      <c r="E59" s="688"/>
      <c r="F59" s="688"/>
      <c r="G59" s="688"/>
      <c r="H59" s="688"/>
      <c r="I59" s="688"/>
      <c r="J59" s="688"/>
      <c r="K59" s="688"/>
      <c r="L59" s="688"/>
      <c r="M59" s="688"/>
      <c r="N59" s="688"/>
      <c r="O59" s="688"/>
      <c r="P59" s="688"/>
      <c r="Q59" s="688"/>
      <c r="R59" s="688"/>
      <c r="S59" s="689"/>
      <c r="T59" s="690" t="s">
        <v>1636</v>
      </c>
      <c r="U59" s="691"/>
      <c r="V59" s="692"/>
      <c r="W59" s="693"/>
      <c r="X59" s="693"/>
      <c r="Y59" s="693"/>
      <c r="Z59" s="694"/>
      <c r="AA59" s="695"/>
      <c r="AB59" s="696"/>
      <c r="AC59" s="696"/>
      <c r="AD59" s="696"/>
      <c r="AE59" s="697"/>
      <c r="AF59" s="695"/>
      <c r="AG59" s="696"/>
      <c r="AH59" s="696"/>
      <c r="AI59" s="696"/>
      <c r="AJ59" s="697"/>
    </row>
    <row r="60" spans="1:36" s="711" customFormat="1" ht="24" customHeight="1">
      <c r="A60" s="700" t="s">
        <v>1090</v>
      </c>
      <c r="B60" s="701"/>
      <c r="C60" s="701"/>
      <c r="D60" s="701"/>
      <c r="E60" s="701"/>
      <c r="F60" s="701"/>
      <c r="G60" s="701"/>
      <c r="H60" s="701"/>
      <c r="I60" s="701"/>
      <c r="J60" s="701"/>
      <c r="K60" s="701"/>
      <c r="L60" s="701"/>
      <c r="M60" s="701"/>
      <c r="N60" s="701"/>
      <c r="O60" s="701"/>
      <c r="P60" s="701"/>
      <c r="Q60" s="701"/>
      <c r="R60" s="701"/>
      <c r="S60" s="702"/>
      <c r="T60" s="703" t="s">
        <v>1638</v>
      </c>
      <c r="U60" s="704"/>
      <c r="V60" s="705">
        <f>SUM(V58:Z59)</f>
        <v>0</v>
      </c>
      <c r="W60" s="706"/>
      <c r="X60" s="706"/>
      <c r="Y60" s="706"/>
      <c r="Z60" s="707"/>
      <c r="AA60" s="708"/>
      <c r="AB60" s="709"/>
      <c r="AC60" s="709"/>
      <c r="AD60" s="709"/>
      <c r="AE60" s="710"/>
      <c r="AF60" s="708"/>
      <c r="AG60" s="709"/>
      <c r="AH60" s="709"/>
      <c r="AI60" s="709"/>
      <c r="AJ60" s="710"/>
    </row>
    <row r="61" spans="1:36" ht="27.75" customHeight="1">
      <c r="A61" s="687" t="s">
        <v>1091</v>
      </c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  <c r="P61" s="688"/>
      <c r="Q61" s="688"/>
      <c r="R61" s="688"/>
      <c r="S61" s="689"/>
      <c r="T61" s="690" t="s">
        <v>1640</v>
      </c>
      <c r="U61" s="691"/>
      <c r="V61" s="692"/>
      <c r="W61" s="693"/>
      <c r="X61" s="693"/>
      <c r="Y61" s="693"/>
      <c r="Z61" s="694"/>
      <c r="AA61" s="695"/>
      <c r="AB61" s="696"/>
      <c r="AC61" s="696"/>
      <c r="AD61" s="696"/>
      <c r="AE61" s="697"/>
      <c r="AF61" s="695"/>
      <c r="AG61" s="696"/>
      <c r="AH61" s="696"/>
      <c r="AI61" s="696"/>
      <c r="AJ61" s="697"/>
    </row>
    <row r="62" spans="1:36" ht="27" customHeight="1">
      <c r="A62" s="687" t="s">
        <v>1092</v>
      </c>
      <c r="B62" s="688"/>
      <c r="C62" s="688"/>
      <c r="D62" s="688"/>
      <c r="E62" s="688"/>
      <c r="F62" s="688"/>
      <c r="G62" s="688"/>
      <c r="H62" s="688"/>
      <c r="I62" s="688"/>
      <c r="J62" s="688"/>
      <c r="K62" s="688"/>
      <c r="L62" s="688"/>
      <c r="M62" s="688"/>
      <c r="N62" s="688"/>
      <c r="O62" s="688"/>
      <c r="P62" s="688"/>
      <c r="Q62" s="688"/>
      <c r="R62" s="688"/>
      <c r="S62" s="689"/>
      <c r="T62" s="690" t="s">
        <v>1642</v>
      </c>
      <c r="U62" s="691"/>
      <c r="V62" s="692"/>
      <c r="W62" s="693"/>
      <c r="X62" s="693"/>
      <c r="Y62" s="693"/>
      <c r="Z62" s="694"/>
      <c r="AA62" s="695"/>
      <c r="AB62" s="696"/>
      <c r="AC62" s="696"/>
      <c r="AD62" s="696"/>
      <c r="AE62" s="697"/>
      <c r="AF62" s="695"/>
      <c r="AG62" s="696"/>
      <c r="AH62" s="696"/>
      <c r="AI62" s="696"/>
      <c r="AJ62" s="697"/>
    </row>
    <row r="63" spans="1:36" ht="30" customHeight="1">
      <c r="A63" s="687" t="s">
        <v>1093</v>
      </c>
      <c r="B63" s="688"/>
      <c r="C63" s="688"/>
      <c r="D63" s="688"/>
      <c r="E63" s="688"/>
      <c r="F63" s="688"/>
      <c r="G63" s="688"/>
      <c r="H63" s="688"/>
      <c r="I63" s="688"/>
      <c r="J63" s="688"/>
      <c r="K63" s="688"/>
      <c r="L63" s="688"/>
      <c r="M63" s="688"/>
      <c r="N63" s="688"/>
      <c r="O63" s="688"/>
      <c r="P63" s="688"/>
      <c r="Q63" s="688"/>
      <c r="R63" s="688"/>
      <c r="S63" s="689"/>
      <c r="T63" s="690" t="s">
        <v>1644</v>
      </c>
      <c r="U63" s="691"/>
      <c r="V63" s="692"/>
      <c r="W63" s="693"/>
      <c r="X63" s="693"/>
      <c r="Y63" s="693"/>
      <c r="Z63" s="694"/>
      <c r="AA63" s="695"/>
      <c r="AB63" s="696"/>
      <c r="AC63" s="696"/>
      <c r="AD63" s="696"/>
      <c r="AE63" s="697"/>
      <c r="AF63" s="695"/>
      <c r="AG63" s="696"/>
      <c r="AH63" s="696"/>
      <c r="AI63" s="696"/>
      <c r="AJ63" s="697"/>
    </row>
    <row r="64" spans="1:36" ht="27" customHeight="1">
      <c r="A64" s="687" t="s">
        <v>1094</v>
      </c>
      <c r="B64" s="688"/>
      <c r="C64" s="688"/>
      <c r="D64" s="688"/>
      <c r="E64" s="688"/>
      <c r="F64" s="688"/>
      <c r="G64" s="688"/>
      <c r="H64" s="688"/>
      <c r="I64" s="688"/>
      <c r="J64" s="688"/>
      <c r="K64" s="688"/>
      <c r="L64" s="688"/>
      <c r="M64" s="688"/>
      <c r="N64" s="688"/>
      <c r="O64" s="688"/>
      <c r="P64" s="688"/>
      <c r="Q64" s="688"/>
      <c r="R64" s="688"/>
      <c r="S64" s="689"/>
      <c r="T64" s="690" t="s">
        <v>1646</v>
      </c>
      <c r="U64" s="691"/>
      <c r="V64" s="692"/>
      <c r="W64" s="693"/>
      <c r="X64" s="693"/>
      <c r="Y64" s="693"/>
      <c r="Z64" s="694"/>
      <c r="AA64" s="695"/>
      <c r="AB64" s="696"/>
      <c r="AC64" s="696"/>
      <c r="AD64" s="696"/>
      <c r="AE64" s="697"/>
      <c r="AF64" s="695"/>
      <c r="AG64" s="696"/>
      <c r="AH64" s="696"/>
      <c r="AI64" s="696"/>
      <c r="AJ64" s="697"/>
    </row>
    <row r="65" spans="1:36" ht="29.25" customHeight="1">
      <c r="A65" s="687" t="s">
        <v>1095</v>
      </c>
      <c r="B65" s="688"/>
      <c r="C65" s="688"/>
      <c r="D65" s="688"/>
      <c r="E65" s="688"/>
      <c r="F65" s="688"/>
      <c r="G65" s="688"/>
      <c r="H65" s="688"/>
      <c r="I65" s="688"/>
      <c r="J65" s="688"/>
      <c r="K65" s="688"/>
      <c r="L65" s="688"/>
      <c r="M65" s="688"/>
      <c r="N65" s="688"/>
      <c r="O65" s="688"/>
      <c r="P65" s="688"/>
      <c r="Q65" s="688"/>
      <c r="R65" s="688"/>
      <c r="S65" s="689"/>
      <c r="T65" s="690" t="s">
        <v>1648</v>
      </c>
      <c r="U65" s="691"/>
      <c r="V65" s="692"/>
      <c r="W65" s="693"/>
      <c r="X65" s="693"/>
      <c r="Y65" s="693"/>
      <c r="Z65" s="694"/>
      <c r="AA65" s="695"/>
      <c r="AB65" s="696"/>
      <c r="AC65" s="696"/>
      <c r="AD65" s="696"/>
      <c r="AE65" s="697"/>
      <c r="AF65" s="695"/>
      <c r="AG65" s="696"/>
      <c r="AH65" s="696"/>
      <c r="AI65" s="696"/>
      <c r="AJ65" s="697"/>
    </row>
    <row r="66" spans="1:36" ht="30" customHeight="1">
      <c r="A66" s="687" t="s">
        <v>1096</v>
      </c>
      <c r="B66" s="688"/>
      <c r="C66" s="688"/>
      <c r="D66" s="688"/>
      <c r="E66" s="688"/>
      <c r="F66" s="688"/>
      <c r="G66" s="688"/>
      <c r="H66" s="688"/>
      <c r="I66" s="688"/>
      <c r="J66" s="688"/>
      <c r="K66" s="688"/>
      <c r="L66" s="688"/>
      <c r="M66" s="688"/>
      <c r="N66" s="688"/>
      <c r="O66" s="688"/>
      <c r="P66" s="688"/>
      <c r="Q66" s="688"/>
      <c r="R66" s="688"/>
      <c r="S66" s="689"/>
      <c r="T66" s="690" t="s">
        <v>1651</v>
      </c>
      <c r="U66" s="691"/>
      <c r="V66" s="692"/>
      <c r="W66" s="693"/>
      <c r="X66" s="693"/>
      <c r="Y66" s="693"/>
      <c r="Z66" s="694"/>
      <c r="AA66" s="695"/>
      <c r="AB66" s="696"/>
      <c r="AC66" s="696"/>
      <c r="AD66" s="696"/>
      <c r="AE66" s="697"/>
      <c r="AF66" s="695"/>
      <c r="AG66" s="696"/>
      <c r="AH66" s="696"/>
      <c r="AI66" s="696"/>
      <c r="AJ66" s="697"/>
    </row>
    <row r="67" spans="1:36" ht="30.75" customHeight="1">
      <c r="A67" s="687" t="s">
        <v>1097</v>
      </c>
      <c r="B67" s="688"/>
      <c r="C67" s="688"/>
      <c r="D67" s="688"/>
      <c r="E67" s="688"/>
      <c r="F67" s="688"/>
      <c r="G67" s="688"/>
      <c r="H67" s="688"/>
      <c r="I67" s="688"/>
      <c r="J67" s="688"/>
      <c r="K67" s="688"/>
      <c r="L67" s="688"/>
      <c r="M67" s="688"/>
      <c r="N67" s="688"/>
      <c r="O67" s="688"/>
      <c r="P67" s="688"/>
      <c r="Q67" s="688"/>
      <c r="R67" s="688"/>
      <c r="S67" s="689"/>
      <c r="T67" s="690" t="s">
        <v>1653</v>
      </c>
      <c r="U67" s="691"/>
      <c r="V67" s="692"/>
      <c r="W67" s="693"/>
      <c r="X67" s="693"/>
      <c r="Y67" s="693"/>
      <c r="Z67" s="694"/>
      <c r="AA67" s="695"/>
      <c r="AB67" s="696"/>
      <c r="AC67" s="696"/>
      <c r="AD67" s="696"/>
      <c r="AE67" s="697"/>
      <c r="AF67" s="695"/>
      <c r="AG67" s="696"/>
      <c r="AH67" s="696"/>
      <c r="AI67" s="696"/>
      <c r="AJ67" s="697"/>
    </row>
    <row r="68" spans="1:36" s="711" customFormat="1" ht="30.75" customHeight="1">
      <c r="A68" s="700" t="s">
        <v>1098</v>
      </c>
      <c r="B68" s="701"/>
      <c r="C68" s="701"/>
      <c r="D68" s="701"/>
      <c r="E68" s="701"/>
      <c r="F68" s="701"/>
      <c r="G68" s="701"/>
      <c r="H68" s="701"/>
      <c r="I68" s="701"/>
      <c r="J68" s="701"/>
      <c r="K68" s="701"/>
      <c r="L68" s="701"/>
      <c r="M68" s="701"/>
      <c r="N68" s="701"/>
      <c r="O68" s="701"/>
      <c r="P68" s="701"/>
      <c r="Q68" s="701"/>
      <c r="R68" s="701"/>
      <c r="S68" s="702"/>
      <c r="T68" s="703" t="s">
        <v>1655</v>
      </c>
      <c r="U68" s="704"/>
      <c r="V68" s="705">
        <f>SUM(V61:Z67)</f>
        <v>0</v>
      </c>
      <c r="W68" s="706"/>
      <c r="X68" s="706"/>
      <c r="Y68" s="706"/>
      <c r="Z68" s="707"/>
      <c r="AA68" s="708"/>
      <c r="AB68" s="709"/>
      <c r="AC68" s="709"/>
      <c r="AD68" s="709"/>
      <c r="AE68" s="710"/>
      <c r="AF68" s="708"/>
      <c r="AG68" s="709"/>
      <c r="AH68" s="709"/>
      <c r="AI68" s="709"/>
      <c r="AJ68" s="710"/>
    </row>
    <row r="69" spans="1:36" ht="27" customHeight="1">
      <c r="A69" s="687" t="s">
        <v>1099</v>
      </c>
      <c r="B69" s="688"/>
      <c r="C69" s="688"/>
      <c r="D69" s="688"/>
      <c r="E69" s="688"/>
      <c r="F69" s="688"/>
      <c r="G69" s="688"/>
      <c r="H69" s="688"/>
      <c r="I69" s="688"/>
      <c r="J69" s="688"/>
      <c r="K69" s="688"/>
      <c r="L69" s="688"/>
      <c r="M69" s="688"/>
      <c r="N69" s="688"/>
      <c r="O69" s="688"/>
      <c r="P69" s="688"/>
      <c r="Q69" s="688"/>
      <c r="R69" s="688"/>
      <c r="S69" s="689"/>
      <c r="T69" s="690" t="s">
        <v>1657</v>
      </c>
      <c r="U69" s="691"/>
      <c r="V69" s="692"/>
      <c r="W69" s="693"/>
      <c r="X69" s="693"/>
      <c r="Y69" s="693"/>
      <c r="Z69" s="694"/>
      <c r="AA69" s="695"/>
      <c r="AB69" s="696"/>
      <c r="AC69" s="696"/>
      <c r="AD69" s="696"/>
      <c r="AE69" s="697"/>
      <c r="AF69" s="695"/>
      <c r="AG69" s="696"/>
      <c r="AH69" s="696"/>
      <c r="AI69" s="696"/>
      <c r="AJ69" s="697"/>
    </row>
    <row r="70" spans="1:36" ht="30.75" customHeight="1">
      <c r="A70" s="687" t="s">
        <v>1100</v>
      </c>
      <c r="B70" s="688"/>
      <c r="C70" s="688"/>
      <c r="D70" s="688"/>
      <c r="E70" s="688"/>
      <c r="F70" s="688"/>
      <c r="G70" s="688"/>
      <c r="H70" s="688"/>
      <c r="I70" s="688"/>
      <c r="J70" s="688"/>
      <c r="K70" s="688"/>
      <c r="L70" s="688"/>
      <c r="M70" s="688"/>
      <c r="N70" s="688"/>
      <c r="O70" s="688"/>
      <c r="P70" s="688"/>
      <c r="Q70" s="688"/>
      <c r="R70" s="688"/>
      <c r="S70" s="689"/>
      <c r="T70" s="690" t="s">
        <v>1659</v>
      </c>
      <c r="U70" s="691"/>
      <c r="V70" s="692"/>
      <c r="W70" s="693"/>
      <c r="X70" s="693"/>
      <c r="Y70" s="693"/>
      <c r="Z70" s="694"/>
      <c r="AA70" s="695"/>
      <c r="AB70" s="696"/>
      <c r="AC70" s="696"/>
      <c r="AD70" s="696"/>
      <c r="AE70" s="697"/>
      <c r="AF70" s="695"/>
      <c r="AG70" s="696"/>
      <c r="AH70" s="696"/>
      <c r="AI70" s="696"/>
      <c r="AJ70" s="697"/>
    </row>
    <row r="71" spans="1:36" ht="30" customHeight="1">
      <c r="A71" s="687" t="s">
        <v>1101</v>
      </c>
      <c r="B71" s="688"/>
      <c r="C71" s="688"/>
      <c r="D71" s="688"/>
      <c r="E71" s="688"/>
      <c r="F71" s="688"/>
      <c r="G71" s="688"/>
      <c r="H71" s="688"/>
      <c r="I71" s="688"/>
      <c r="J71" s="688"/>
      <c r="K71" s="688"/>
      <c r="L71" s="688"/>
      <c r="M71" s="688"/>
      <c r="N71" s="688"/>
      <c r="O71" s="688"/>
      <c r="P71" s="688"/>
      <c r="Q71" s="688"/>
      <c r="R71" s="688"/>
      <c r="S71" s="689"/>
      <c r="T71" s="690" t="s">
        <v>1661</v>
      </c>
      <c r="U71" s="691"/>
      <c r="V71" s="692"/>
      <c r="W71" s="693"/>
      <c r="X71" s="693"/>
      <c r="Y71" s="693"/>
      <c r="Z71" s="694"/>
      <c r="AA71" s="695"/>
      <c r="AB71" s="696"/>
      <c r="AC71" s="696"/>
      <c r="AD71" s="696"/>
      <c r="AE71" s="697"/>
      <c r="AF71" s="695"/>
      <c r="AG71" s="696"/>
      <c r="AH71" s="696"/>
      <c r="AI71" s="696"/>
      <c r="AJ71" s="697"/>
    </row>
    <row r="72" spans="1:36" ht="29.25" customHeight="1">
      <c r="A72" s="687" t="s">
        <v>1102</v>
      </c>
      <c r="B72" s="688"/>
      <c r="C72" s="688"/>
      <c r="D72" s="688"/>
      <c r="E72" s="688"/>
      <c r="F72" s="688"/>
      <c r="G72" s="688"/>
      <c r="H72" s="688"/>
      <c r="I72" s="688"/>
      <c r="J72" s="688"/>
      <c r="K72" s="688"/>
      <c r="L72" s="688"/>
      <c r="M72" s="688"/>
      <c r="N72" s="688"/>
      <c r="O72" s="688"/>
      <c r="P72" s="688"/>
      <c r="Q72" s="688"/>
      <c r="R72" s="688"/>
      <c r="S72" s="689"/>
      <c r="T72" s="690" t="s">
        <v>1663</v>
      </c>
      <c r="U72" s="691"/>
      <c r="V72" s="692"/>
      <c r="W72" s="693"/>
      <c r="X72" s="693"/>
      <c r="Y72" s="693"/>
      <c r="Z72" s="694"/>
      <c r="AA72" s="695"/>
      <c r="AB72" s="696"/>
      <c r="AC72" s="696"/>
      <c r="AD72" s="696"/>
      <c r="AE72" s="697"/>
      <c r="AF72" s="695"/>
      <c r="AG72" s="696"/>
      <c r="AH72" s="696"/>
      <c r="AI72" s="696"/>
      <c r="AJ72" s="697"/>
    </row>
    <row r="73" spans="1:36" ht="28.5" customHeight="1">
      <c r="A73" s="687" t="s">
        <v>1103</v>
      </c>
      <c r="B73" s="688"/>
      <c r="C73" s="688"/>
      <c r="D73" s="688"/>
      <c r="E73" s="688"/>
      <c r="F73" s="688"/>
      <c r="G73" s="688"/>
      <c r="H73" s="688"/>
      <c r="I73" s="688"/>
      <c r="J73" s="688"/>
      <c r="K73" s="688"/>
      <c r="L73" s="688"/>
      <c r="M73" s="688"/>
      <c r="N73" s="688"/>
      <c r="O73" s="688"/>
      <c r="P73" s="688"/>
      <c r="Q73" s="688"/>
      <c r="R73" s="688"/>
      <c r="S73" s="689"/>
      <c r="T73" s="690" t="s">
        <v>1665</v>
      </c>
      <c r="U73" s="691"/>
      <c r="V73" s="692"/>
      <c r="W73" s="693"/>
      <c r="X73" s="693"/>
      <c r="Y73" s="693"/>
      <c r="Z73" s="694"/>
      <c r="AA73" s="695"/>
      <c r="AB73" s="696"/>
      <c r="AC73" s="696"/>
      <c r="AD73" s="696"/>
      <c r="AE73" s="697"/>
      <c r="AF73" s="695"/>
      <c r="AG73" s="696"/>
      <c r="AH73" s="696"/>
      <c r="AI73" s="696"/>
      <c r="AJ73" s="697"/>
    </row>
    <row r="74" spans="1:36" ht="28.5" customHeight="1">
      <c r="A74" s="687" t="s">
        <v>1104</v>
      </c>
      <c r="B74" s="688"/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9"/>
      <c r="T74" s="690" t="s">
        <v>1667</v>
      </c>
      <c r="U74" s="691"/>
      <c r="V74" s="692"/>
      <c r="W74" s="693"/>
      <c r="X74" s="693"/>
      <c r="Y74" s="693"/>
      <c r="Z74" s="694"/>
      <c r="AA74" s="695"/>
      <c r="AB74" s="696"/>
      <c r="AC74" s="696"/>
      <c r="AD74" s="696"/>
      <c r="AE74" s="697"/>
      <c r="AF74" s="695"/>
      <c r="AG74" s="696"/>
      <c r="AH74" s="696"/>
      <c r="AI74" s="696"/>
      <c r="AJ74" s="697"/>
    </row>
    <row r="75" spans="1:36" ht="27.75" customHeight="1">
      <c r="A75" s="687" t="s">
        <v>1105</v>
      </c>
      <c r="B75" s="688"/>
      <c r="C75" s="688"/>
      <c r="D75" s="688"/>
      <c r="E75" s="688"/>
      <c r="F75" s="688"/>
      <c r="G75" s="688"/>
      <c r="H75" s="688"/>
      <c r="I75" s="688"/>
      <c r="J75" s="688"/>
      <c r="K75" s="688"/>
      <c r="L75" s="688"/>
      <c r="M75" s="688"/>
      <c r="N75" s="688"/>
      <c r="O75" s="688"/>
      <c r="P75" s="688"/>
      <c r="Q75" s="688"/>
      <c r="R75" s="688"/>
      <c r="S75" s="689"/>
      <c r="T75" s="690" t="s">
        <v>1669</v>
      </c>
      <c r="U75" s="691"/>
      <c r="V75" s="692"/>
      <c r="W75" s="693"/>
      <c r="X75" s="693"/>
      <c r="Y75" s="693"/>
      <c r="Z75" s="694"/>
      <c r="AA75" s="695"/>
      <c r="AB75" s="696"/>
      <c r="AC75" s="696"/>
      <c r="AD75" s="696"/>
      <c r="AE75" s="697"/>
      <c r="AF75" s="695"/>
      <c r="AG75" s="696"/>
      <c r="AH75" s="696"/>
      <c r="AI75" s="696"/>
      <c r="AJ75" s="697"/>
    </row>
    <row r="76" spans="1:36" s="711" customFormat="1" ht="30.75" customHeight="1">
      <c r="A76" s="700" t="s">
        <v>1106</v>
      </c>
      <c r="B76" s="701"/>
      <c r="C76" s="701"/>
      <c r="D76" s="701"/>
      <c r="E76" s="701"/>
      <c r="F76" s="701"/>
      <c r="G76" s="701"/>
      <c r="H76" s="701"/>
      <c r="I76" s="701"/>
      <c r="J76" s="701"/>
      <c r="K76" s="701"/>
      <c r="L76" s="701"/>
      <c r="M76" s="701"/>
      <c r="N76" s="701"/>
      <c r="O76" s="701"/>
      <c r="P76" s="701"/>
      <c r="Q76" s="701"/>
      <c r="R76" s="701"/>
      <c r="S76" s="702"/>
      <c r="T76" s="703" t="s">
        <v>1671</v>
      </c>
      <c r="U76" s="704"/>
      <c r="V76" s="705">
        <f>SUM(V69:Z75)</f>
        <v>0</v>
      </c>
      <c r="W76" s="706"/>
      <c r="X76" s="706"/>
      <c r="Y76" s="706"/>
      <c r="Z76" s="707"/>
      <c r="AA76" s="708"/>
      <c r="AB76" s="709"/>
      <c r="AC76" s="709"/>
      <c r="AD76" s="709"/>
      <c r="AE76" s="710"/>
      <c r="AF76" s="708"/>
      <c r="AG76" s="709"/>
      <c r="AH76" s="709"/>
      <c r="AI76" s="709"/>
      <c r="AJ76" s="710"/>
    </row>
    <row r="77" spans="1:36" s="711" customFormat="1" ht="30.75" customHeight="1">
      <c r="A77" s="700" t="s">
        <v>1107</v>
      </c>
      <c r="B77" s="701"/>
      <c r="C77" s="701"/>
      <c r="D77" s="701"/>
      <c r="E77" s="701"/>
      <c r="F77" s="701"/>
      <c r="G77" s="701"/>
      <c r="H77" s="701"/>
      <c r="I77" s="701"/>
      <c r="J77" s="701"/>
      <c r="K77" s="701"/>
      <c r="L77" s="701"/>
      <c r="M77" s="701"/>
      <c r="N77" s="701"/>
      <c r="O77" s="701"/>
      <c r="P77" s="701"/>
      <c r="Q77" s="701"/>
      <c r="R77" s="701"/>
      <c r="S77" s="702"/>
      <c r="T77" s="703" t="s">
        <v>1673</v>
      </c>
      <c r="U77" s="704"/>
      <c r="V77" s="705">
        <f>SUM(V68+V76)</f>
        <v>0</v>
      </c>
      <c r="W77" s="706"/>
      <c r="X77" s="706"/>
      <c r="Y77" s="706"/>
      <c r="Z77" s="707"/>
      <c r="AA77" s="708"/>
      <c r="AB77" s="709"/>
      <c r="AC77" s="709"/>
      <c r="AD77" s="709"/>
      <c r="AE77" s="710"/>
      <c r="AF77" s="708"/>
      <c r="AG77" s="709"/>
      <c r="AH77" s="709"/>
      <c r="AI77" s="709"/>
      <c r="AJ77" s="710"/>
    </row>
    <row r="78" spans="1:36" s="711" customFormat="1" ht="25.5" customHeight="1">
      <c r="A78" s="700" t="s">
        <v>1108</v>
      </c>
      <c r="B78" s="701"/>
      <c r="C78" s="701"/>
      <c r="D78" s="701"/>
      <c r="E78" s="701"/>
      <c r="F78" s="701"/>
      <c r="G78" s="701"/>
      <c r="H78" s="701"/>
      <c r="I78" s="701"/>
      <c r="J78" s="701"/>
      <c r="K78" s="701"/>
      <c r="L78" s="701"/>
      <c r="M78" s="701"/>
      <c r="N78" s="701"/>
      <c r="O78" s="701"/>
      <c r="P78" s="701"/>
      <c r="Q78" s="701"/>
      <c r="R78" s="701"/>
      <c r="S78" s="702"/>
      <c r="T78" s="703" t="s">
        <v>1675</v>
      </c>
      <c r="U78" s="704"/>
      <c r="V78" s="705">
        <f>SUM(V20+V21+V57+V60+V77)</f>
        <v>4204787</v>
      </c>
      <c r="W78" s="706"/>
      <c r="X78" s="706"/>
      <c r="Y78" s="706"/>
      <c r="Z78" s="707"/>
      <c r="AA78" s="708"/>
      <c r="AB78" s="709"/>
      <c r="AC78" s="709"/>
      <c r="AD78" s="709"/>
      <c r="AE78" s="710"/>
      <c r="AF78" s="708"/>
      <c r="AG78" s="709"/>
      <c r="AH78" s="709"/>
      <c r="AI78" s="709"/>
      <c r="AJ78" s="710"/>
    </row>
    <row r="79" spans="1:4" ht="21.75" customHeight="1">
      <c r="A79" s="720"/>
      <c r="B79" s="720"/>
      <c r="C79" s="720"/>
      <c r="D79" s="720"/>
    </row>
    <row r="80" spans="1:4" ht="21.75" customHeight="1">
      <c r="A80" s="720"/>
      <c r="B80" s="720"/>
      <c r="C80" s="720"/>
      <c r="D80" s="720"/>
    </row>
    <row r="81" spans="1:4" ht="21.75" customHeight="1">
      <c r="A81" s="720"/>
      <c r="B81" s="720"/>
      <c r="C81" s="720"/>
      <c r="D81" s="720"/>
    </row>
    <row r="82" spans="1:4" ht="21.75" customHeight="1">
      <c r="A82" s="720"/>
      <c r="B82" s="720"/>
      <c r="C82" s="720"/>
      <c r="D82" s="720"/>
    </row>
    <row r="83" spans="1:4" ht="21.75" customHeight="1">
      <c r="A83" s="720"/>
      <c r="B83" s="720"/>
      <c r="C83" s="720"/>
      <c r="D83" s="720"/>
    </row>
    <row r="84" spans="1:4" ht="21.75" customHeight="1">
      <c r="A84" s="720"/>
      <c r="B84" s="720"/>
      <c r="C84" s="720"/>
      <c r="D84" s="720"/>
    </row>
    <row r="85" spans="1:4" ht="21.75" customHeight="1">
      <c r="A85" s="720"/>
      <c r="B85" s="720"/>
      <c r="C85" s="720"/>
      <c r="D85" s="720"/>
    </row>
    <row r="86" spans="1:4" ht="21.75" customHeight="1">
      <c r="A86" s="720"/>
      <c r="B86" s="720"/>
      <c r="C86" s="720"/>
      <c r="D86" s="720"/>
    </row>
    <row r="87" spans="1:4" ht="21.75" customHeight="1">
      <c r="A87" s="720"/>
      <c r="B87" s="720"/>
      <c r="C87" s="720"/>
      <c r="D87" s="720"/>
    </row>
    <row r="88" spans="1:4" ht="21.75" customHeight="1">
      <c r="A88" s="720"/>
      <c r="B88" s="720"/>
      <c r="C88" s="720"/>
      <c r="D88" s="720"/>
    </row>
    <row r="89" spans="1:4" ht="21.75" customHeight="1">
      <c r="A89" s="720"/>
      <c r="B89" s="720"/>
      <c r="C89" s="720"/>
      <c r="D89" s="720"/>
    </row>
    <row r="90" spans="1:4" ht="21.75" customHeight="1">
      <c r="A90" s="720"/>
      <c r="B90" s="720"/>
      <c r="C90" s="720"/>
      <c r="D90" s="720"/>
    </row>
    <row r="91" spans="1:4" ht="21.75" customHeight="1">
      <c r="A91" s="720"/>
      <c r="B91" s="720"/>
      <c r="C91" s="720"/>
      <c r="D91" s="720"/>
    </row>
    <row r="92" spans="1:4" ht="21.75" customHeight="1">
      <c r="A92" s="720"/>
      <c r="B92" s="720"/>
      <c r="C92" s="720"/>
      <c r="D92" s="720"/>
    </row>
    <row r="93" spans="1:4" ht="21.75" customHeight="1">
      <c r="A93" s="720"/>
      <c r="B93" s="720"/>
      <c r="C93" s="720"/>
      <c r="D93" s="720"/>
    </row>
    <row r="94" spans="1:4" ht="21.75" customHeight="1">
      <c r="A94" s="720"/>
      <c r="B94" s="720"/>
      <c r="C94" s="720"/>
      <c r="D94" s="720"/>
    </row>
    <row r="95" spans="1:4" ht="21.75" customHeight="1">
      <c r="A95" s="720"/>
      <c r="B95" s="720"/>
      <c r="C95" s="720"/>
      <c r="D95" s="720"/>
    </row>
    <row r="96" spans="1:4" ht="21.75" customHeight="1">
      <c r="A96" s="720"/>
      <c r="B96" s="720"/>
      <c r="C96" s="720"/>
      <c r="D96" s="720"/>
    </row>
    <row r="97" spans="1:4" ht="21.75" customHeight="1">
      <c r="A97" s="720"/>
      <c r="B97" s="720"/>
      <c r="C97" s="720"/>
      <c r="D97" s="720"/>
    </row>
    <row r="98" spans="1:4" ht="21.75" customHeight="1">
      <c r="A98" s="720"/>
      <c r="B98" s="720"/>
      <c r="C98" s="720"/>
      <c r="D98" s="720"/>
    </row>
    <row r="99" spans="1:4" ht="21.75" customHeight="1">
      <c r="A99" s="720"/>
      <c r="B99" s="720"/>
      <c r="C99" s="720"/>
      <c r="D99" s="720"/>
    </row>
    <row r="100" spans="1:4" ht="21.75" customHeight="1">
      <c r="A100" s="720"/>
      <c r="B100" s="720"/>
      <c r="C100" s="720"/>
      <c r="D100" s="720"/>
    </row>
    <row r="101" spans="1:4" ht="21.75" customHeight="1">
      <c r="A101" s="720"/>
      <c r="B101" s="720"/>
      <c r="C101" s="720"/>
      <c r="D101" s="720"/>
    </row>
    <row r="102" spans="1:4" ht="21.75" customHeight="1">
      <c r="A102" s="720"/>
      <c r="B102" s="720"/>
      <c r="C102" s="720"/>
      <c r="D102" s="720"/>
    </row>
    <row r="103" spans="1:4" ht="21.75" customHeight="1">
      <c r="A103" s="720"/>
      <c r="B103" s="720"/>
      <c r="C103" s="720"/>
      <c r="D103" s="720"/>
    </row>
    <row r="104" spans="1:4" ht="21.75" customHeight="1">
      <c r="A104" s="720"/>
      <c r="B104" s="720"/>
      <c r="C104" s="720"/>
      <c r="D104" s="720"/>
    </row>
    <row r="105" spans="1:4" ht="21.75" customHeight="1">
      <c r="A105" s="720"/>
      <c r="B105" s="720"/>
      <c r="C105" s="720"/>
      <c r="D105" s="720"/>
    </row>
    <row r="106" spans="1:4" ht="21.75" customHeight="1">
      <c r="A106" s="720"/>
      <c r="B106" s="720"/>
      <c r="C106" s="720"/>
      <c r="D106" s="720"/>
    </row>
    <row r="107" spans="1:4" ht="21.75" customHeight="1">
      <c r="A107" s="720"/>
      <c r="B107" s="720"/>
      <c r="C107" s="720"/>
      <c r="D107" s="720"/>
    </row>
    <row r="108" spans="1:4" ht="21.75" customHeight="1">
      <c r="A108" s="720"/>
      <c r="B108" s="720"/>
      <c r="C108" s="720"/>
      <c r="D108" s="720"/>
    </row>
    <row r="109" spans="1:4" ht="21.75" customHeight="1">
      <c r="A109" s="720"/>
      <c r="B109" s="720"/>
      <c r="C109" s="720"/>
      <c r="D109" s="720"/>
    </row>
    <row r="110" spans="1:4" ht="21.75" customHeight="1">
      <c r="A110" s="720"/>
      <c r="B110" s="720"/>
      <c r="C110" s="720"/>
      <c r="D110" s="720"/>
    </row>
    <row r="111" spans="1:4" ht="21.75" customHeight="1">
      <c r="A111" s="720"/>
      <c r="B111" s="720"/>
      <c r="C111" s="720"/>
      <c r="D111" s="720"/>
    </row>
    <row r="112" spans="1:4" ht="21.75" customHeight="1">
      <c r="A112" s="720"/>
      <c r="B112" s="720"/>
      <c r="C112" s="720"/>
      <c r="D112" s="720"/>
    </row>
    <row r="113" spans="1:4" ht="21.75" customHeight="1">
      <c r="A113" s="720"/>
      <c r="B113" s="720"/>
      <c r="C113" s="720"/>
      <c r="D113" s="720"/>
    </row>
    <row r="114" spans="1:4" ht="21.75" customHeight="1">
      <c r="A114" s="720"/>
      <c r="B114" s="720"/>
      <c r="C114" s="720"/>
      <c r="D114" s="720"/>
    </row>
    <row r="115" spans="1:4" ht="21.75" customHeight="1">
      <c r="A115" s="720"/>
      <c r="B115" s="720"/>
      <c r="C115" s="720"/>
      <c r="D115" s="720"/>
    </row>
    <row r="116" spans="1:4" ht="21.75" customHeight="1">
      <c r="A116" s="720"/>
      <c r="B116" s="720"/>
      <c r="C116" s="720"/>
      <c r="D116" s="720"/>
    </row>
    <row r="117" spans="1:4" ht="21.75" customHeight="1">
      <c r="A117" s="720"/>
      <c r="B117" s="720"/>
      <c r="C117" s="720"/>
      <c r="D117" s="720"/>
    </row>
    <row r="118" spans="1:4" ht="21.75" customHeight="1">
      <c r="A118" s="720"/>
      <c r="B118" s="720"/>
      <c r="C118" s="720"/>
      <c r="D118" s="720"/>
    </row>
    <row r="119" spans="1:4" ht="21.75" customHeight="1">
      <c r="A119" s="720"/>
      <c r="B119" s="720"/>
      <c r="C119" s="720"/>
      <c r="D119" s="720"/>
    </row>
    <row r="120" spans="1:4" ht="21.75" customHeight="1">
      <c r="A120" s="720"/>
      <c r="B120" s="720"/>
      <c r="C120" s="720"/>
      <c r="D120" s="720"/>
    </row>
    <row r="121" spans="1:4" ht="21.75" customHeight="1">
      <c r="A121" s="720"/>
      <c r="B121" s="720"/>
      <c r="C121" s="720"/>
      <c r="D121" s="720"/>
    </row>
    <row r="122" spans="1:4" ht="21.75" customHeight="1">
      <c r="A122" s="720"/>
      <c r="B122" s="720"/>
      <c r="C122" s="720"/>
      <c r="D122" s="720"/>
    </row>
    <row r="123" spans="1:4" ht="21.75" customHeight="1">
      <c r="A123" s="720"/>
      <c r="B123" s="720"/>
      <c r="C123" s="720"/>
      <c r="D123" s="720"/>
    </row>
    <row r="124" spans="1:4" ht="21.75" customHeight="1">
      <c r="A124" s="720"/>
      <c r="B124" s="720"/>
      <c r="C124" s="720"/>
      <c r="D124" s="720"/>
    </row>
    <row r="125" spans="1:4" ht="21.75" customHeight="1">
      <c r="A125" s="720"/>
      <c r="B125" s="720"/>
      <c r="C125" s="720"/>
      <c r="D125" s="720"/>
    </row>
    <row r="126" spans="1:4" ht="21.75" customHeight="1">
      <c r="A126" s="720"/>
      <c r="B126" s="720"/>
      <c r="C126" s="720"/>
      <c r="D126" s="720"/>
    </row>
    <row r="127" spans="1:4" ht="21.75" customHeight="1">
      <c r="A127" s="720"/>
      <c r="B127" s="720"/>
      <c r="C127" s="720"/>
      <c r="D127" s="720"/>
    </row>
    <row r="128" spans="1:4" ht="21.75" customHeight="1">
      <c r="A128" s="720"/>
      <c r="B128" s="720"/>
      <c r="C128" s="720"/>
      <c r="D128" s="720"/>
    </row>
    <row r="129" spans="1:4" ht="21.75" customHeight="1">
      <c r="A129" s="720"/>
      <c r="B129" s="720"/>
      <c r="C129" s="720"/>
      <c r="D129" s="720"/>
    </row>
    <row r="130" spans="1:4" ht="21.75" customHeight="1">
      <c r="A130" s="720"/>
      <c r="B130" s="720"/>
      <c r="C130" s="720"/>
      <c r="D130" s="720"/>
    </row>
    <row r="131" spans="1:4" ht="21.75" customHeight="1">
      <c r="A131" s="720"/>
      <c r="B131" s="720"/>
      <c r="C131" s="720"/>
      <c r="D131" s="720"/>
    </row>
    <row r="132" spans="1:4" ht="21.75" customHeight="1">
      <c r="A132" s="720"/>
      <c r="B132" s="720"/>
      <c r="C132" s="720"/>
      <c r="D132" s="720"/>
    </row>
    <row r="133" spans="1:4" ht="21.75" customHeight="1">
      <c r="A133" s="720"/>
      <c r="B133" s="720"/>
      <c r="C133" s="720"/>
      <c r="D133" s="720"/>
    </row>
    <row r="134" spans="1:4" ht="21.75" customHeight="1">
      <c r="A134" s="720"/>
      <c r="B134" s="720"/>
      <c r="C134" s="720"/>
      <c r="D134" s="720"/>
    </row>
    <row r="135" spans="1:4" ht="21.75" customHeight="1">
      <c r="A135" s="720"/>
      <c r="B135" s="720"/>
      <c r="C135" s="720"/>
      <c r="D135" s="720"/>
    </row>
    <row r="136" spans="1:4" ht="21.75" customHeight="1">
      <c r="A136" s="720"/>
      <c r="B136" s="720"/>
      <c r="C136" s="720"/>
      <c r="D136" s="720"/>
    </row>
    <row r="137" spans="1:4" ht="21.75" customHeight="1">
      <c r="A137" s="720"/>
      <c r="B137" s="720"/>
      <c r="C137" s="720"/>
      <c r="D137" s="720"/>
    </row>
    <row r="138" spans="1:4" ht="21.75" customHeight="1">
      <c r="A138" s="720"/>
      <c r="B138" s="720"/>
      <c r="C138" s="720"/>
      <c r="D138" s="720"/>
    </row>
    <row r="139" spans="1:4" ht="21.75" customHeight="1">
      <c r="A139" s="720"/>
      <c r="B139" s="720"/>
      <c r="C139" s="720"/>
      <c r="D139" s="720"/>
    </row>
    <row r="140" spans="1:4" ht="21.75" customHeight="1">
      <c r="A140" s="720"/>
      <c r="B140" s="720"/>
      <c r="C140" s="720"/>
      <c r="D140" s="720"/>
    </row>
    <row r="141" spans="1:4" ht="21.75" customHeight="1">
      <c r="A141" s="720"/>
      <c r="B141" s="720"/>
      <c r="C141" s="720"/>
      <c r="D141" s="720"/>
    </row>
    <row r="142" spans="1:4" ht="21.75" customHeight="1">
      <c r="A142" s="720"/>
      <c r="B142" s="720"/>
      <c r="C142" s="720"/>
      <c r="D142" s="720"/>
    </row>
    <row r="143" spans="1:4" ht="21.75" customHeight="1">
      <c r="A143" s="720"/>
      <c r="B143" s="720"/>
      <c r="C143" s="720"/>
      <c r="D143" s="720"/>
    </row>
    <row r="144" spans="1:4" ht="21.75" customHeight="1">
      <c r="A144" s="720"/>
      <c r="B144" s="720"/>
      <c r="C144" s="720"/>
      <c r="D144" s="720"/>
    </row>
    <row r="145" spans="1:4" ht="21.75" customHeight="1">
      <c r="A145" s="720"/>
      <c r="B145" s="720"/>
      <c r="C145" s="720"/>
      <c r="D145" s="720"/>
    </row>
    <row r="146" spans="1:4" ht="12.75">
      <c r="A146" s="720"/>
      <c r="B146" s="720"/>
      <c r="C146" s="720"/>
      <c r="D146" s="720"/>
    </row>
    <row r="147" spans="1:4" ht="12.75">
      <c r="A147" s="720"/>
      <c r="B147" s="720"/>
      <c r="C147" s="720"/>
      <c r="D147" s="720"/>
    </row>
    <row r="148" spans="1:4" ht="12.75">
      <c r="A148" s="720"/>
      <c r="B148" s="720"/>
      <c r="C148" s="720"/>
      <c r="D148" s="720"/>
    </row>
    <row r="149" spans="1:4" ht="12.75">
      <c r="A149" s="720"/>
      <c r="B149" s="720"/>
      <c r="C149" s="720"/>
      <c r="D149" s="720"/>
    </row>
    <row r="150" spans="1:4" ht="12.75">
      <c r="A150" s="720"/>
      <c r="B150" s="720"/>
      <c r="C150" s="720"/>
      <c r="D150" s="720"/>
    </row>
    <row r="151" spans="1:4" ht="12.75">
      <c r="A151" s="720"/>
      <c r="B151" s="720"/>
      <c r="C151" s="720"/>
      <c r="D151" s="720"/>
    </row>
    <row r="152" spans="1:4" ht="12.75">
      <c r="A152" s="720"/>
      <c r="B152" s="720"/>
      <c r="C152" s="720"/>
      <c r="D152" s="720"/>
    </row>
  </sheetData>
  <mergeCells count="259">
    <mergeCell ref="AF59:AJ59"/>
    <mergeCell ref="AF50:AJ50"/>
    <mergeCell ref="AF51:AJ51"/>
    <mergeCell ref="AF52:AJ52"/>
    <mergeCell ref="AF58:AJ58"/>
    <mergeCell ref="AF57:AJ57"/>
    <mergeCell ref="AF55:AJ55"/>
    <mergeCell ref="AF53:AJ53"/>
    <mergeCell ref="AF54:AJ54"/>
    <mergeCell ref="AF56:AJ56"/>
    <mergeCell ref="AF60:AJ60"/>
    <mergeCell ref="V48:Z48"/>
    <mergeCell ref="AA48:AE48"/>
    <mergeCell ref="AA54:AE54"/>
    <mergeCell ref="V49:Z49"/>
    <mergeCell ref="AA49:AE49"/>
    <mergeCell ref="V50:Z50"/>
    <mergeCell ref="AA50:AE50"/>
    <mergeCell ref="V54:Z54"/>
    <mergeCell ref="V53:Z53"/>
    <mergeCell ref="V71:Z71"/>
    <mergeCell ref="AA71:AE71"/>
    <mergeCell ref="AA70:AE70"/>
    <mergeCell ref="V60:Z60"/>
    <mergeCell ref="AA60:AE60"/>
    <mergeCell ref="A60:S60"/>
    <mergeCell ref="V59:Z59"/>
    <mergeCell ref="A56:S56"/>
    <mergeCell ref="A53:S53"/>
    <mergeCell ref="A54:S54"/>
    <mergeCell ref="V56:Z56"/>
    <mergeCell ref="A57:S57"/>
    <mergeCell ref="A58:S58"/>
    <mergeCell ref="AF73:AJ73"/>
    <mergeCell ref="V76:Z76"/>
    <mergeCell ref="AA76:AE76"/>
    <mergeCell ref="AF71:AJ71"/>
    <mergeCell ref="AF72:AJ72"/>
    <mergeCell ref="AA75:AE75"/>
    <mergeCell ref="V73:Z73"/>
    <mergeCell ref="AA73:AE73"/>
    <mergeCell ref="V72:Z72"/>
    <mergeCell ref="AA72:AE72"/>
    <mergeCell ref="AF69:AJ69"/>
    <mergeCell ref="AF68:AJ68"/>
    <mergeCell ref="AF70:AJ70"/>
    <mergeCell ref="AF66:AJ66"/>
    <mergeCell ref="AF67:AJ67"/>
    <mergeCell ref="AF63:AJ63"/>
    <mergeCell ref="V65:Z65"/>
    <mergeCell ref="AA65:AE65"/>
    <mergeCell ref="AF65:AJ65"/>
    <mergeCell ref="V64:Z64"/>
    <mergeCell ref="AA64:AE64"/>
    <mergeCell ref="AF64:AJ64"/>
    <mergeCell ref="V63:Z63"/>
    <mergeCell ref="AA63:AE63"/>
    <mergeCell ref="AF61:AJ61"/>
    <mergeCell ref="V62:Z62"/>
    <mergeCell ref="AA62:AE62"/>
    <mergeCell ref="AF62:AJ62"/>
    <mergeCell ref="V61:Z61"/>
    <mergeCell ref="AA61:AE61"/>
    <mergeCell ref="AA69:AE69"/>
    <mergeCell ref="V68:Z68"/>
    <mergeCell ref="AA68:AE68"/>
    <mergeCell ref="AA55:AE55"/>
    <mergeCell ref="AA59:AE59"/>
    <mergeCell ref="V57:Z57"/>
    <mergeCell ref="V58:Z58"/>
    <mergeCell ref="AA58:AE58"/>
    <mergeCell ref="AA51:AE51"/>
    <mergeCell ref="V52:Z52"/>
    <mergeCell ref="AA52:AE52"/>
    <mergeCell ref="AA53:AE53"/>
    <mergeCell ref="AA56:AE56"/>
    <mergeCell ref="V78:Z78"/>
    <mergeCell ref="AA78:AE78"/>
    <mergeCell ref="AA57:AE57"/>
    <mergeCell ref="V67:Z67"/>
    <mergeCell ref="AA67:AE67"/>
    <mergeCell ref="V66:Z66"/>
    <mergeCell ref="AA66:AE66"/>
    <mergeCell ref="V70:Z70"/>
    <mergeCell ref="V69:Z69"/>
    <mergeCell ref="A78:S78"/>
    <mergeCell ref="A61:S61"/>
    <mergeCell ref="A62:S62"/>
    <mergeCell ref="A63:S63"/>
    <mergeCell ref="A64:S64"/>
    <mergeCell ref="A75:S75"/>
    <mergeCell ref="A77:S77"/>
    <mergeCell ref="A74:S74"/>
    <mergeCell ref="A71:S71"/>
    <mergeCell ref="A72:S72"/>
    <mergeCell ref="AF78:AJ78"/>
    <mergeCell ref="V74:Z74"/>
    <mergeCell ref="AF75:AJ75"/>
    <mergeCell ref="AA74:AE74"/>
    <mergeCell ref="AF74:AJ74"/>
    <mergeCell ref="AF76:AJ76"/>
    <mergeCell ref="V75:Z75"/>
    <mergeCell ref="V77:Z77"/>
    <mergeCell ref="AA77:AE77"/>
    <mergeCell ref="AF77:AJ77"/>
    <mergeCell ref="AF49:AJ49"/>
    <mergeCell ref="AF42:AJ42"/>
    <mergeCell ref="AA42:AE42"/>
    <mergeCell ref="AF44:AJ44"/>
    <mergeCell ref="AF45:AJ45"/>
    <mergeCell ref="AF48:AJ48"/>
    <mergeCell ref="AA44:AE44"/>
    <mergeCell ref="AA45:AE45"/>
    <mergeCell ref="AA46:AE46"/>
    <mergeCell ref="AF46:AJ46"/>
    <mergeCell ref="AA16:AE16"/>
    <mergeCell ref="AF16:AJ16"/>
    <mergeCell ref="AA29:AE29"/>
    <mergeCell ref="AF29:AJ29"/>
    <mergeCell ref="AA27:AE27"/>
    <mergeCell ref="AF27:AJ27"/>
    <mergeCell ref="AF28:AJ28"/>
    <mergeCell ref="AA17:AE17"/>
    <mergeCell ref="AF17:AJ17"/>
    <mergeCell ref="AA28:AE28"/>
    <mergeCell ref="AA34:AE34"/>
    <mergeCell ref="AF34:AJ34"/>
    <mergeCell ref="AA35:AE35"/>
    <mergeCell ref="AF38:AJ38"/>
    <mergeCell ref="AA38:AE38"/>
    <mergeCell ref="AF37:AJ37"/>
    <mergeCell ref="AA32:AE32"/>
    <mergeCell ref="AF32:AJ32"/>
    <mergeCell ref="V30:Z30"/>
    <mergeCell ref="AA30:AE30"/>
    <mergeCell ref="AF30:AJ30"/>
    <mergeCell ref="V31:Z31"/>
    <mergeCell ref="AA31:AE31"/>
    <mergeCell ref="AF31:AJ31"/>
    <mergeCell ref="AA23:AE23"/>
    <mergeCell ref="AF23:AJ23"/>
    <mergeCell ref="V26:Z26"/>
    <mergeCell ref="AA26:AE26"/>
    <mergeCell ref="AF26:AJ26"/>
    <mergeCell ref="V24:Z24"/>
    <mergeCell ref="AA24:AE24"/>
    <mergeCell ref="AF24:AJ24"/>
    <mergeCell ref="AA25:AE25"/>
    <mergeCell ref="AF25:AJ25"/>
    <mergeCell ref="AA22:AE22"/>
    <mergeCell ref="AF22:AJ22"/>
    <mergeCell ref="V21:Z21"/>
    <mergeCell ref="AA21:AE21"/>
    <mergeCell ref="AF21:AJ21"/>
    <mergeCell ref="V22:Z22"/>
    <mergeCell ref="AA18:AE18"/>
    <mergeCell ref="AF18:AJ18"/>
    <mergeCell ref="V20:Z20"/>
    <mergeCell ref="AA20:AE20"/>
    <mergeCell ref="AF20:AJ20"/>
    <mergeCell ref="AA19:AE19"/>
    <mergeCell ref="AF19:AJ19"/>
    <mergeCell ref="A20:S20"/>
    <mergeCell ref="V16:Z16"/>
    <mergeCell ref="V17:Z17"/>
    <mergeCell ref="V19:Z19"/>
    <mergeCell ref="A16:S16"/>
    <mergeCell ref="A17:S17"/>
    <mergeCell ref="A18:S18"/>
    <mergeCell ref="A19:S19"/>
    <mergeCell ref="T19:U19"/>
    <mergeCell ref="V18:Z18"/>
    <mergeCell ref="A3:AJ3"/>
    <mergeCell ref="A4:AJ4"/>
    <mergeCell ref="T13:U14"/>
    <mergeCell ref="AF13:AJ14"/>
    <mergeCell ref="A13:S14"/>
    <mergeCell ref="Y6:AJ6"/>
    <mergeCell ref="A73:S73"/>
    <mergeCell ref="A76:S76"/>
    <mergeCell ref="A59:S59"/>
    <mergeCell ref="A42:S42"/>
    <mergeCell ref="A65:S65"/>
    <mergeCell ref="A66:S66"/>
    <mergeCell ref="A67:S67"/>
    <mergeCell ref="A70:S70"/>
    <mergeCell ref="A69:S69"/>
    <mergeCell ref="A68:S68"/>
    <mergeCell ref="A47:S47"/>
    <mergeCell ref="A46:S46"/>
    <mergeCell ref="A55:S55"/>
    <mergeCell ref="A30:S30"/>
    <mergeCell ref="A51:S51"/>
    <mergeCell ref="A52:S52"/>
    <mergeCell ref="A39:S39"/>
    <mergeCell ref="A40:S40"/>
    <mergeCell ref="A41:S41"/>
    <mergeCell ref="A43:S43"/>
    <mergeCell ref="A48:S48"/>
    <mergeCell ref="A49:S49"/>
    <mergeCell ref="A50:S50"/>
    <mergeCell ref="V28:Z28"/>
    <mergeCell ref="V32:Z32"/>
    <mergeCell ref="A44:S44"/>
    <mergeCell ref="A45:S45"/>
    <mergeCell ref="A31:S31"/>
    <mergeCell ref="A32:S32"/>
    <mergeCell ref="A35:S35"/>
    <mergeCell ref="A21:S21"/>
    <mergeCell ref="A22:S22"/>
    <mergeCell ref="A23:S23"/>
    <mergeCell ref="A26:S26"/>
    <mergeCell ref="A25:S25"/>
    <mergeCell ref="A24:S24"/>
    <mergeCell ref="V23:Z23"/>
    <mergeCell ref="V27:Z27"/>
    <mergeCell ref="V29:Z29"/>
    <mergeCell ref="A28:S28"/>
    <mergeCell ref="A27:S27"/>
    <mergeCell ref="A29:S29"/>
    <mergeCell ref="V25:Z25"/>
    <mergeCell ref="A38:S38"/>
    <mergeCell ref="A33:S33"/>
    <mergeCell ref="A34:S34"/>
    <mergeCell ref="A37:S37"/>
    <mergeCell ref="A36:S36"/>
    <mergeCell ref="AF36:AJ36"/>
    <mergeCell ref="AA37:AE37"/>
    <mergeCell ref="V37:Z37"/>
    <mergeCell ref="V36:Z36"/>
    <mergeCell ref="AF47:AJ47"/>
    <mergeCell ref="V46:Z46"/>
    <mergeCell ref="AF40:AJ40"/>
    <mergeCell ref="AA39:AE39"/>
    <mergeCell ref="V42:Z42"/>
    <mergeCell ref="V47:Z47"/>
    <mergeCell ref="AA47:AE47"/>
    <mergeCell ref="AF41:AJ41"/>
    <mergeCell ref="V39:Z39"/>
    <mergeCell ref="AF39:AJ39"/>
    <mergeCell ref="V44:Z44"/>
    <mergeCell ref="V45:Z45"/>
    <mergeCell ref="V55:Z55"/>
    <mergeCell ref="V33:Z33"/>
    <mergeCell ref="V38:Z38"/>
    <mergeCell ref="V41:Z41"/>
    <mergeCell ref="V40:Z40"/>
    <mergeCell ref="V35:Z35"/>
    <mergeCell ref="V51:Z51"/>
    <mergeCell ref="AA33:AE33"/>
    <mergeCell ref="AF33:AJ33"/>
    <mergeCell ref="V43:Z43"/>
    <mergeCell ref="AA43:AE43"/>
    <mergeCell ref="AF43:AJ43"/>
    <mergeCell ref="AA40:AE40"/>
    <mergeCell ref="AA41:AE41"/>
    <mergeCell ref="V34:Z34"/>
    <mergeCell ref="AF35:AJ35"/>
    <mergeCell ref="AA36:AE36"/>
  </mergeCells>
  <printOptions horizontalCentered="1"/>
  <pageMargins left="0.3937007874015748" right="0.1968503937007874" top="0.5905511811023623" bottom="0.22" header="0.5" footer="0.17"/>
  <pageSetup fitToHeight="0" fitToWidth="1" horizontalDpi="360" verticalDpi="36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liczekpeter</dc:creator>
  <cp:keywords/>
  <dc:description/>
  <cp:lastModifiedBy>liczekpeter</cp:lastModifiedBy>
  <dcterms:created xsi:type="dcterms:W3CDTF">2010-03-17T17:41:33Z</dcterms:created>
  <dcterms:modified xsi:type="dcterms:W3CDTF">2010-03-17T17:59:00Z</dcterms:modified>
  <cp:category/>
  <cp:version/>
  <cp:contentType/>
  <cp:contentStatus/>
</cp:coreProperties>
</file>